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IS" sheetId="1" r:id="rId1"/>
    <sheet name="BS" sheetId="2" r:id="rId2"/>
    <sheet name="CASHFLOW" sheetId="3" r:id="rId3"/>
    <sheet name="EQUITY" sheetId="4" r:id="rId4"/>
    <sheet name="NOTE" sheetId="5" r:id="rId5"/>
  </sheets>
  <definedNames>
    <definedName name="_xlnm.Print_Area" localSheetId="1">'BS'!$A$1:$E$58</definedName>
    <definedName name="_xlnm.Print_Area" localSheetId="2">'CASHFLOW'!$A$1:$F$59</definedName>
    <definedName name="_xlnm.Print_Area" localSheetId="3">'EQUITY'!$A$1:$G$59</definedName>
    <definedName name="_xlnm.Print_Area" localSheetId="0">'IS'!$A$1:$I$59</definedName>
    <definedName name="_xlnm.Print_Area" localSheetId="4">'NOTE'!$A$1:$J$500</definedName>
    <definedName name="_xlnm.Print_Titles" localSheetId="4">'NOTE'!$1:$3</definedName>
  </definedNames>
  <calcPr fullCalcOnLoad="1"/>
</workbook>
</file>

<file path=xl/sharedStrings.xml><?xml version="1.0" encoding="utf-8"?>
<sst xmlns="http://schemas.openxmlformats.org/spreadsheetml/2006/main" count="299" uniqueCount="211">
  <si>
    <t xml:space="preserve">DPS RESOURCES BERHAD </t>
  </si>
  <si>
    <t>(Company No. 630878-X)</t>
  </si>
  <si>
    <t>CONDENSED CONSOLIDATED INCOME STATEMENT</t>
  </si>
  <si>
    <t>FOR THE SECOND QUARTER ENDED 30 JUNE 2006</t>
  </si>
  <si>
    <t>(The figures have not been audited)</t>
  </si>
  <si>
    <t>Individual Quarter</t>
  </si>
  <si>
    <t>Cumulative Quarter</t>
  </si>
  <si>
    <t>Preceding Year</t>
  </si>
  <si>
    <t>Current Year</t>
  </si>
  <si>
    <t>Corresponding</t>
  </si>
  <si>
    <t>Quarter</t>
  </si>
  <si>
    <t>To Date</t>
  </si>
  <si>
    <t>Period</t>
  </si>
  <si>
    <t>30.06.06</t>
  </si>
  <si>
    <t>30.06.05</t>
  </si>
  <si>
    <t>RM'000</t>
  </si>
  <si>
    <t>Revenue</t>
  </si>
  <si>
    <t>Cost of sales</t>
  </si>
  <si>
    <t>Gross profit</t>
  </si>
  <si>
    <t>Operating expenses</t>
  </si>
  <si>
    <t>Other operating income</t>
  </si>
  <si>
    <t>Profit from operations</t>
  </si>
  <si>
    <t>Finance cost</t>
  </si>
  <si>
    <t>Profit before tax</t>
  </si>
  <si>
    <t>Taxation</t>
  </si>
  <si>
    <t xml:space="preserve">Profit after tax </t>
  </si>
  <si>
    <t>Minority interest</t>
  </si>
  <si>
    <t>Profit for the period</t>
  </si>
  <si>
    <t>Pre-acquisition profit</t>
  </si>
  <si>
    <t>Profit attributable to ordinary equity holders of the parent</t>
  </si>
  <si>
    <t>Weighted average number of shares ('000s)</t>
  </si>
  <si>
    <t>Basic earnings per share (sen)</t>
  </si>
  <si>
    <t>CONDENSED CONSOLIDATED  BALANCE SHEETS AS AT 30 JUNE 2006</t>
  </si>
  <si>
    <t>As At</t>
  </si>
  <si>
    <t>As At End</t>
  </si>
  <si>
    <t>Preceding</t>
  </si>
  <si>
    <t xml:space="preserve">Of Current </t>
  </si>
  <si>
    <t>Financial</t>
  </si>
  <si>
    <t>Year End</t>
  </si>
  <si>
    <t>31.12.05</t>
  </si>
  <si>
    <t>Property, plant and equipment</t>
  </si>
  <si>
    <t>Deferred expenditure</t>
  </si>
  <si>
    <t>Current assets</t>
  </si>
  <si>
    <t>Inventories</t>
  </si>
  <si>
    <t>Receivables</t>
  </si>
  <si>
    <t>Deferred Expenditure</t>
  </si>
  <si>
    <t>Tax refundable</t>
  </si>
  <si>
    <t>Cash and cash equivalents</t>
  </si>
  <si>
    <t>Current liabilities</t>
  </si>
  <si>
    <t>Payables</t>
  </si>
  <si>
    <t>Short term borrowings</t>
  </si>
  <si>
    <t xml:space="preserve">Net current assets </t>
  </si>
  <si>
    <t>Share capital</t>
  </si>
  <si>
    <t>Reserves</t>
  </si>
  <si>
    <t>Shareholders' funds</t>
  </si>
  <si>
    <t>Deferred taxation</t>
  </si>
  <si>
    <t>Long term borrowings</t>
  </si>
  <si>
    <t>Negative goodwill on consolidation</t>
  </si>
  <si>
    <t>Net Assets per share attributable to ordinary equity holders of the parent (RM)</t>
  </si>
  <si>
    <t>CONDENSED CONSOLIDATED CASH FLOW STATEMENT</t>
  </si>
  <si>
    <t>Cumulative</t>
  </si>
  <si>
    <t>Net cash outflow from operating activities</t>
  </si>
  <si>
    <t>Net cash outflow from investing activities</t>
  </si>
  <si>
    <t>Net cash inflow from financing activities</t>
  </si>
  <si>
    <t>Net increase in cash and cash equivalents</t>
  </si>
  <si>
    <t>Cash and cash equivalents as at 1 January 2006</t>
  </si>
  <si>
    <t>Cash and cash equivalents as at 30 June 2006</t>
  </si>
  <si>
    <t>Reconciliation :</t>
  </si>
  <si>
    <t>Cash and bank balances</t>
  </si>
  <si>
    <t xml:space="preserve">Bank overdrafts </t>
  </si>
  <si>
    <t>CONDENSED CONSOLIDATED STATEMENT OF CHANGES IN EQUITY</t>
  </si>
  <si>
    <t xml:space="preserve">Distributable </t>
  </si>
  <si>
    <t>Share</t>
  </si>
  <si>
    <t xml:space="preserve">Retained </t>
  </si>
  <si>
    <t>Capital</t>
  </si>
  <si>
    <t>Premium</t>
  </si>
  <si>
    <t>Profit</t>
  </si>
  <si>
    <t>Total</t>
  </si>
  <si>
    <t>Balance as at 1 January 2005</t>
  </si>
  <si>
    <t>Expenses on transfer to Main Board written-off</t>
  </si>
  <si>
    <t>against share premium</t>
  </si>
  <si>
    <t>Net loss not recognised in Income Statement</t>
  </si>
  <si>
    <t>Dividend paid</t>
  </si>
  <si>
    <t>Net profit for the year</t>
  </si>
  <si>
    <t>Balance as at 31 December 2005</t>
  </si>
  <si>
    <t>Issue of Ordinary Shares</t>
  </si>
  <si>
    <t>Acquisition of subsidiary companies</t>
  </si>
  <si>
    <t>Private Placement</t>
  </si>
  <si>
    <t>Public issue</t>
  </si>
  <si>
    <t>Cessation of recognition on unutilised tax credit</t>
  </si>
  <si>
    <t>Transfer of balance of negative goodwill which</t>
  </si>
  <si>
    <t>has not been credited</t>
  </si>
  <si>
    <t>Net Prior Year Adjustment</t>
  </si>
  <si>
    <t>Net profit for the period</t>
  </si>
  <si>
    <t>Dividends for the year ended:</t>
  </si>
  <si>
    <t>- 31.12.2005 (proposed and approved)</t>
  </si>
  <si>
    <t>Balance as at 30 June 2006</t>
  </si>
  <si>
    <t>PART A: EXPLANATORY NOTES IN ACCORDANCE WITH FRS 134 REQUIREMENTS</t>
  </si>
  <si>
    <t>A1.</t>
  </si>
  <si>
    <t>Basis of Preparation</t>
  </si>
  <si>
    <t>A2.</t>
  </si>
  <si>
    <t>Auditors' Report on Preceding Annual Financial Statements</t>
  </si>
  <si>
    <t>A3.</t>
  </si>
  <si>
    <t>Comments about Seasonality or Cyclicality</t>
  </si>
  <si>
    <t>The Group's performance is not subject to seasonality or cyclicality.</t>
  </si>
  <si>
    <t>A4.</t>
  </si>
  <si>
    <t>Unusual Items Due to Their Nature, Size or Incidence</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</si>
  <si>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</si>
  <si>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</si>
  <si>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</si>
  <si>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</si>
  <si>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</si>
  <si>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</si>
  <si>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</si>
  <si>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</si>
  <si>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</si>
  <si>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</si>
  <si>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</si>
  <si>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Quarter Ended 30.06.06</t>
  </si>
  <si>
    <t>Quarter Ended 30.06.05</t>
  </si>
  <si>
    <t>Primary Reporting Format -                        Business Segments</t>
  </si>
  <si>
    <t>Profit before taxation</t>
  </si>
  <si>
    <t>RM '000</t>
  </si>
  <si>
    <t>Manufacturing of wood based products</t>
  </si>
  <si>
    <t>Trading</t>
  </si>
  <si>
    <t>Property investment</t>
  </si>
  <si>
    <t>Agro-based industry</t>
  </si>
  <si>
    <r>
      <t>ADD:</t>
    </r>
    <r>
      <rPr>
        <u val="single"/>
        <sz val="10"/>
        <rFont val="Times New Roman"/>
        <family val="1"/>
      </rPr>
      <t xml:space="preserve"> Inter-segment revenue</t>
    </r>
  </si>
  <si>
    <t>Investment holding</t>
  </si>
  <si>
    <t xml:space="preserve">Current </t>
  </si>
  <si>
    <t>Malaysia</t>
  </si>
  <si>
    <t xml:space="preserve">Europe </t>
  </si>
  <si>
    <t>United States</t>
  </si>
  <si>
    <t>Asia Pacific</t>
  </si>
  <si>
    <t>Middle East</t>
  </si>
  <si>
    <t>Africa</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</si>
  <si>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</si>
  <si>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</si>
  <si>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</si>
  <si>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</si>
  <si>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</si>
  <si>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</si>
  <si>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</si>
  <si>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</si>
  <si>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</si>
  <si>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</si>
  <si>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Capital Commitments</t>
  </si>
  <si>
    <t>Capital commitments of the Group for the period ended 30 June 2006 are as follows:</t>
  </si>
  <si>
    <t xml:space="preserve">As at </t>
  </si>
  <si>
    <t>Approved and contracted for</t>
  </si>
  <si>
    <t>Approved but not contracted for</t>
  </si>
  <si>
    <t>- Contracted but not provided for</t>
  </si>
  <si>
    <t>PART B: ADDITIONAL INFORMATION REQUIRED BY BMSB'S LISTING REQUIREMENTS</t>
  </si>
  <si>
    <t>B1</t>
  </si>
  <si>
    <t>Review of Performance</t>
  </si>
  <si>
    <t>B2</t>
  </si>
  <si>
    <t>Comments on Material Change in Profit Before Taxation</t>
  </si>
  <si>
    <t>B3</t>
  </si>
  <si>
    <t>Commentary on Prospects</t>
  </si>
  <si>
    <t>B4</t>
  </si>
  <si>
    <t>Taxation comprise the following :</t>
  </si>
  <si>
    <t>Malaysian income tax</t>
  </si>
  <si>
    <t>Current tax</t>
  </si>
  <si>
    <t>Deferred tax</t>
  </si>
  <si>
    <t>B5</t>
  </si>
  <si>
    <t>Sales of Unquoted Investments and/or Properties</t>
  </si>
  <si>
    <t>B6</t>
  </si>
  <si>
    <t>Purchase or Disposal of Quoted Securities</t>
  </si>
  <si>
    <t>B7</t>
  </si>
  <si>
    <t>Corporate Proposal</t>
  </si>
  <si>
    <t>B8</t>
  </si>
  <si>
    <t>Group Borrowings and Debt Securities</t>
  </si>
  <si>
    <t>Total Group borrowings as at 30 June 2006 were as follows :-</t>
  </si>
  <si>
    <t>As at</t>
  </si>
  <si>
    <t>Secured</t>
  </si>
  <si>
    <t>Unsecured</t>
  </si>
  <si>
    <t xml:space="preserve">Long term borrowings </t>
  </si>
  <si>
    <t>B9</t>
  </si>
  <si>
    <t>Off Balance Sheet Financial Instruments</t>
  </si>
  <si>
    <t>B10</t>
  </si>
  <si>
    <t>Material Litigation</t>
  </si>
  <si>
    <t>B11</t>
  </si>
  <si>
    <t>Dividend Payable</t>
  </si>
  <si>
    <t>B12</t>
  </si>
  <si>
    <t>Earnings per Share</t>
  </si>
  <si>
    <t>The basic earnings per share for the current quarter and cumulative year to date are computed as follow:</t>
  </si>
  <si>
    <t>Individual</t>
  </si>
  <si>
    <t>Profit for the period (RM'000)</t>
  </si>
  <si>
    <t>Weighted average number of ordinary</t>
  </si>
  <si>
    <t xml:space="preserve">   shares of RM0.50 each in issue ('000)</t>
  </si>
  <si>
    <t>Basic Earnings Per Share (sen)</t>
  </si>
  <si>
    <t>B13</t>
  </si>
  <si>
    <t>Utilisation of Proceeds</t>
  </si>
  <si>
    <t xml:space="preserve">Planned </t>
  </si>
  <si>
    <t>Proceeds</t>
  </si>
  <si>
    <t>Utilisation</t>
  </si>
  <si>
    <t>utilisation of</t>
  </si>
  <si>
    <t xml:space="preserve">as at </t>
  </si>
  <si>
    <t>proceeds</t>
  </si>
  <si>
    <t>Construction of new factory buildings</t>
  </si>
  <si>
    <t>Estimated expenses incurred for the Proposed Transfer and</t>
  </si>
  <si>
    <t>@</t>
  </si>
  <si>
    <t>the Proposed Private Placement</t>
  </si>
  <si>
    <t>PART C: STATUS OF COMPLIANCE WITH CONDITIONS IMPOSED BY THE SECURITIES COMMISSION</t>
  </si>
  <si>
    <t>C1</t>
  </si>
  <si>
    <t>By order of the Board</t>
  </si>
  <si>
    <t>DPS RESOURCES BERHAD</t>
  </si>
  <si>
    <t>LIM LI FANG -MAICSA 7012923</t>
  </si>
  <si>
    <t xml:space="preserve">Company Secretary         </t>
  </si>
  <si>
    <t>MELAKA</t>
  </si>
  <si>
    <t>25-08-2006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</si>
</sst>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_);_(* \(#,##0.00\);_(* &quot;-&quot;_);_(@_)"/>
  </numFmts>
  <fonts count="17">
    <font>
      <sz val="10"/>
      <name val="Arial"/>
      <family val="0"/>
    </font>
    <font>
      <sz val="8"/>
      <name val="Arial"/>
      <family val="0"/>
    </font>
    <font>
      <sz val="10"/>
      <name val="Times New Roman"/>
      <family val="1"/>
    </font>
    <font>
      <b/>
      <sz val="8"/>
      <name val="Times New Roman"/>
      <family val="1"/>
    </font>
    <font>
      <sz val="8"/>
      <name val="Times New Roman"/>
      <family val="1"/>
    </font>
    <font>
      <b/>
      <u val="single"/>
      <sz val="8"/>
      <name val="Times New Roman"/>
      <family val="1"/>
    </font>
    <font>
      <sz val="10"/>
      <color indexed="8"/>
      <name val="Times New Roman"/>
      <family val="1"/>
    </font>
    <font>
      <sz val="10"/>
      <color indexed="10"/>
      <name val="Times New Roman"/>
      <family val="1"/>
    </font>
    <font>
      <b/>
      <sz val="10"/>
      <name val="Times New Roman"/>
      <family val="1"/>
    </font>
    <font>
      <b/>
      <u val="single"/>
      <sz val="10"/>
      <color indexed="8"/>
      <name val="Times New Roman"/>
      <family val="1"/>
    </font>
    <font>
      <b/>
      <sz val="10"/>
      <color indexed="8"/>
      <name val="Times New Roman"/>
      <family val="1"/>
    </font>
    <font>
      <b/>
      <u val="single"/>
      <sz val="10"/>
      <name val="Times New Roman"/>
      <family val="1"/>
    </font>
    <font>
      <u val="single"/>
      <sz val="8"/>
      <name val="Times New Roman"/>
      <family val="1"/>
    </font>
    <font>
      <u val="single"/>
      <sz val="10"/>
      <name val="Times New Roman"/>
      <family val="1"/>
    </font>
    <font>
      <sz val="8"/>
      <color indexed="10"/>
      <name val="Times New Roman"/>
      <family val="1"/>
    </font>
    <font>
      <b/>
      <sz val="8"/>
      <color indexed="10"/>
      <name val="Times New Roman"/>
      <family val="1"/>
    </font>
    <font>
      <b/>
      <i/>
      <sz val="10"/>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32">
    <xf numFmtId="0" fontId="0" fillId="0" borderId="0" xfId="0" applyAlignment="1">
      <alignment/>
    </xf>
    <xf numFmtId="0" fontId="3" fillId="0" borderId="0" xfId="20" applyFont="1" applyAlignment="1">
      <alignment/>
      <protection/>
    </xf>
    <xf numFmtId="0" fontId="3" fillId="0" borderId="0" xfId="20" applyFont="1" applyFill="1" applyAlignment="1">
      <alignment/>
      <protection/>
    </xf>
    <xf numFmtId="0" fontId="4" fillId="0" borderId="0" xfId="20" applyFont="1">
      <alignment/>
      <protection/>
    </xf>
    <xf numFmtId="0" fontId="3" fillId="0" borderId="0" xfId="20" applyFont="1" applyFill="1" applyAlignment="1" quotePrefix="1">
      <alignment/>
      <protection/>
    </xf>
    <xf numFmtId="0" fontId="4" fillId="0" borderId="0" xfId="20" applyFont="1" applyFill="1" applyAlignment="1">
      <alignment horizontal="center"/>
      <protection/>
    </xf>
    <xf numFmtId="0" fontId="4" fillId="0" borderId="0" xfId="20" applyFont="1" applyFill="1">
      <alignment/>
      <protection/>
    </xf>
    <xf numFmtId="0" fontId="3" fillId="0" borderId="0" xfId="20" applyFont="1" applyAlignment="1">
      <alignment horizontal="left"/>
      <protection/>
    </xf>
    <xf numFmtId="0" fontId="4" fillId="0" borderId="0" xfId="20" applyFont="1" applyAlignment="1">
      <alignment horizontal="center"/>
      <protection/>
    </xf>
    <xf numFmtId="0" fontId="3" fillId="0" borderId="0" xfId="20" applyFont="1">
      <alignment/>
      <protection/>
    </xf>
    <xf numFmtId="164" fontId="4" fillId="0" borderId="0" xfId="20" applyNumberFormat="1" applyFont="1" applyFill="1" applyBorder="1">
      <alignment/>
      <protection/>
    </xf>
    <xf numFmtId="164" fontId="4" fillId="0" borderId="0" xfId="15" applyNumberFormat="1" applyFont="1" applyAlignment="1">
      <alignment/>
    </xf>
    <xf numFmtId="164" fontId="4" fillId="0" borderId="0" xfId="15" applyNumberFormat="1" applyFont="1" applyFill="1" applyAlignment="1">
      <alignment/>
    </xf>
    <xf numFmtId="164" fontId="4" fillId="0" borderId="0" xfId="15" applyNumberFormat="1" applyFont="1" applyFill="1" applyAlignment="1">
      <alignment horizontal="center"/>
    </xf>
    <xf numFmtId="164" fontId="4" fillId="0" borderId="1" xfId="15" applyNumberFormat="1" applyFont="1" applyFill="1" applyBorder="1" applyAlignment="1">
      <alignment/>
    </xf>
    <xf numFmtId="9" fontId="4" fillId="0" borderId="0" xfId="21" applyFont="1" applyFill="1" applyAlignment="1">
      <alignment/>
    </xf>
    <xf numFmtId="164" fontId="4" fillId="0" borderId="1" xfId="15" applyNumberFormat="1" applyFont="1" applyFill="1" applyBorder="1" applyAlignment="1">
      <alignment horizontal="center"/>
    </xf>
    <xf numFmtId="9" fontId="4" fillId="0" borderId="0" xfId="21" applyFont="1" applyFill="1" applyAlignment="1">
      <alignment horizontal="right"/>
    </xf>
    <xf numFmtId="164" fontId="4" fillId="0" borderId="2" xfId="15" applyNumberFormat="1" applyFont="1" applyFill="1" applyBorder="1" applyAlignment="1">
      <alignment horizontal="center"/>
    </xf>
    <xf numFmtId="164" fontId="4" fillId="0" borderId="0" xfId="15" applyNumberFormat="1" applyFont="1" applyFill="1" applyBorder="1" applyAlignment="1">
      <alignment/>
    </xf>
    <xf numFmtId="164" fontId="4" fillId="0" borderId="0" xfId="15" applyNumberFormat="1" applyFont="1" applyFill="1" applyBorder="1" applyAlignment="1">
      <alignment horizontal="center"/>
    </xf>
    <xf numFmtId="164" fontId="4" fillId="0" borderId="3" xfId="15" applyNumberFormat="1" applyFont="1" applyFill="1" applyBorder="1" applyAlignment="1">
      <alignment/>
    </xf>
    <xf numFmtId="43" fontId="4" fillId="0" borderId="0" xfId="15" applyNumberFormat="1" applyFont="1" applyAlignment="1">
      <alignment/>
    </xf>
    <xf numFmtId="164" fontId="4" fillId="0" borderId="1" xfId="15" applyNumberFormat="1" applyFont="1" applyBorder="1" applyAlignment="1">
      <alignment/>
    </xf>
    <xf numFmtId="43" fontId="4" fillId="0" borderId="0" xfId="15" applyFont="1" applyFill="1" applyBorder="1" applyAlignment="1">
      <alignment/>
    </xf>
    <xf numFmtId="0" fontId="4" fillId="0" borderId="0" xfId="20" applyFont="1" applyAlignment="1">
      <alignment wrapText="1"/>
      <protection/>
    </xf>
    <xf numFmtId="43" fontId="4" fillId="0" borderId="3" xfId="15" applyNumberFormat="1" applyFont="1" applyFill="1" applyBorder="1" applyAlignment="1">
      <alignment/>
    </xf>
    <xf numFmtId="165" fontId="4" fillId="0" borderId="0" xfId="15" applyNumberFormat="1" applyFont="1" applyFill="1" applyAlignment="1">
      <alignment/>
    </xf>
    <xf numFmtId="43" fontId="4" fillId="0" borderId="3" xfId="15" applyNumberFormat="1" applyFont="1" applyFill="1" applyBorder="1" applyAlignment="1">
      <alignment horizontal="center"/>
    </xf>
    <xf numFmtId="165" fontId="4" fillId="0" borderId="0" xfId="15" applyNumberFormat="1" applyFont="1" applyAlignment="1">
      <alignment/>
    </xf>
    <xf numFmtId="165" fontId="4" fillId="0" borderId="0" xfId="15" applyNumberFormat="1" applyFont="1" applyFill="1" applyAlignment="1">
      <alignment horizontal="center"/>
    </xf>
    <xf numFmtId="0" fontId="3" fillId="0" borderId="0" xfId="20" applyFont="1" applyFill="1">
      <alignment/>
      <protection/>
    </xf>
    <xf numFmtId="16" fontId="4" fillId="0" borderId="0" xfId="20" applyNumberFormat="1" applyFont="1" applyFill="1" applyAlignment="1">
      <alignment horizontal="center"/>
      <protection/>
    </xf>
    <xf numFmtId="164" fontId="3" fillId="0" borderId="0" xfId="15" applyNumberFormat="1" applyFont="1" applyFill="1" applyAlignment="1">
      <alignment/>
    </xf>
    <xf numFmtId="164" fontId="4" fillId="0" borderId="4" xfId="15" applyNumberFormat="1" applyFont="1" applyFill="1" applyBorder="1" applyAlignment="1">
      <alignment/>
    </xf>
    <xf numFmtId="164" fontId="4" fillId="0" borderId="5" xfId="15" applyNumberFormat="1" applyFont="1" applyFill="1" applyBorder="1" applyAlignment="1">
      <alignment/>
    </xf>
    <xf numFmtId="164" fontId="4" fillId="0" borderId="6" xfId="15" applyNumberFormat="1" applyFont="1" applyFill="1" applyBorder="1" applyAlignment="1">
      <alignment/>
    </xf>
    <xf numFmtId="164" fontId="3" fillId="0" borderId="0" xfId="15" applyNumberFormat="1" applyFont="1" applyFill="1" applyBorder="1" applyAlignment="1">
      <alignment/>
    </xf>
    <xf numFmtId="164" fontId="4" fillId="0" borderId="5" xfId="15" applyNumberFormat="1" applyFont="1" applyFill="1" applyBorder="1" applyAlignment="1">
      <alignment horizontal="center"/>
    </xf>
    <xf numFmtId="0" fontId="4" fillId="0" borderId="0" xfId="20" applyFont="1" applyFill="1" applyBorder="1">
      <alignment/>
      <protection/>
    </xf>
    <xf numFmtId="164" fontId="4" fillId="0" borderId="7" xfId="15" applyNumberFormat="1" applyFont="1" applyFill="1" applyBorder="1" applyAlignment="1">
      <alignment/>
    </xf>
    <xf numFmtId="164" fontId="4" fillId="0" borderId="0" xfId="15" applyNumberFormat="1" applyFont="1" applyFill="1" applyAlignment="1">
      <alignment horizontal="right"/>
    </xf>
    <xf numFmtId="164" fontId="4" fillId="0" borderId="2" xfId="15" applyNumberFormat="1" applyFont="1" applyFill="1" applyBorder="1" applyAlignment="1">
      <alignment/>
    </xf>
    <xf numFmtId="0" fontId="4" fillId="0" borderId="0" xfId="20" applyFont="1" applyFill="1" applyAlignment="1">
      <alignment horizontal="right"/>
      <protection/>
    </xf>
    <xf numFmtId="164" fontId="3" fillId="0" borderId="0" xfId="20" applyNumberFormat="1" applyFont="1" applyFill="1">
      <alignment/>
      <protection/>
    </xf>
    <xf numFmtId="0" fontId="3" fillId="0" borderId="0" xfId="20" applyFont="1" applyFill="1" applyAlignment="1">
      <alignment horizontal="left"/>
      <protection/>
    </xf>
    <xf numFmtId="43" fontId="3" fillId="0" borderId="8" xfId="15" applyNumberFormat="1" applyFont="1" applyFill="1" applyBorder="1" applyAlignment="1">
      <alignment/>
    </xf>
    <xf numFmtId="164" fontId="4" fillId="0" borderId="0" xfId="20" applyNumberFormat="1" applyFont="1" applyFill="1">
      <alignment/>
      <protection/>
    </xf>
    <xf numFmtId="15" fontId="4" fillId="0" borderId="0" xfId="20" applyNumberFormat="1" applyFont="1" applyAlignment="1">
      <alignment horizontal="center"/>
      <protection/>
    </xf>
    <xf numFmtId="15" fontId="4" fillId="0" borderId="0" xfId="20" applyNumberFormat="1" applyFont="1" applyFill="1" applyAlignment="1">
      <alignment horizontal="center"/>
      <protection/>
    </xf>
    <xf numFmtId="164" fontId="4" fillId="0" borderId="0" xfId="15" applyNumberFormat="1" applyFont="1" applyFill="1" applyBorder="1" applyAlignment="1">
      <alignment horizontal="right"/>
    </xf>
    <xf numFmtId="40" fontId="4" fillId="0" borderId="0" xfId="15" applyNumberFormat="1" applyFont="1" applyFill="1" applyBorder="1" applyAlignment="1">
      <alignment/>
    </xf>
    <xf numFmtId="0" fontId="5" fillId="0" borderId="0" xfId="20" applyFont="1">
      <alignment/>
      <protection/>
    </xf>
    <xf numFmtId="38" fontId="4" fillId="0" borderId="0" xfId="15" applyNumberFormat="1" applyFont="1" applyFill="1" applyBorder="1" applyAlignment="1">
      <alignment/>
    </xf>
    <xf numFmtId="37" fontId="4" fillId="0" borderId="0" xfId="15" applyNumberFormat="1" applyFont="1" applyFill="1" applyBorder="1" applyAlignment="1">
      <alignment/>
    </xf>
    <xf numFmtId="37" fontId="4" fillId="0" borderId="7" xfId="15" applyNumberFormat="1" applyFont="1" applyFill="1" applyBorder="1" applyAlignment="1">
      <alignment/>
    </xf>
    <xf numFmtId="164" fontId="4" fillId="0" borderId="0" xfId="15" applyNumberFormat="1" applyFont="1" applyAlignment="1">
      <alignment horizontal="center"/>
    </xf>
    <xf numFmtId="164" fontId="3" fillId="0" borderId="0" xfId="15" applyNumberFormat="1" applyFont="1" applyAlignment="1">
      <alignment horizontal="right"/>
    </xf>
    <xf numFmtId="164" fontId="3" fillId="0" borderId="0" xfId="15" applyNumberFormat="1" applyFont="1" applyAlignment="1">
      <alignment/>
    </xf>
    <xf numFmtId="164" fontId="4" fillId="0" borderId="9" xfId="15" applyNumberFormat="1" applyFont="1" applyBorder="1" applyAlignment="1">
      <alignment/>
    </xf>
    <xf numFmtId="164" fontId="4" fillId="0" borderId="2" xfId="15" applyNumberFormat="1" applyFont="1" applyBorder="1" applyAlignment="1">
      <alignment/>
    </xf>
    <xf numFmtId="164" fontId="4" fillId="0" borderId="10" xfId="15" applyNumberFormat="1" applyFont="1" applyBorder="1" applyAlignment="1">
      <alignment horizontal="right"/>
    </xf>
    <xf numFmtId="164" fontId="4" fillId="0" borderId="11" xfId="15" applyNumberFormat="1" applyFont="1" applyBorder="1" applyAlignment="1">
      <alignment/>
    </xf>
    <xf numFmtId="164" fontId="4" fillId="0" borderId="12" xfId="15" applyNumberFormat="1" applyFont="1" applyBorder="1" applyAlignment="1">
      <alignment horizontal="right"/>
    </xf>
    <xf numFmtId="164" fontId="4" fillId="0" borderId="0" xfId="15" applyNumberFormat="1" applyFont="1" applyBorder="1" applyAlignment="1">
      <alignment/>
    </xf>
    <xf numFmtId="164" fontId="4" fillId="0" borderId="0" xfId="15" applyNumberFormat="1" applyFont="1" applyBorder="1" applyAlignment="1">
      <alignment horizontal="right"/>
    </xf>
    <xf numFmtId="164" fontId="4" fillId="0" borderId="0" xfId="15" applyNumberFormat="1" applyFont="1" applyAlignment="1">
      <alignment horizontal="right"/>
    </xf>
    <xf numFmtId="0" fontId="3" fillId="0" borderId="0" xfId="20" applyFont="1" quotePrefix="1">
      <alignment/>
      <protection/>
    </xf>
    <xf numFmtId="164" fontId="4" fillId="0" borderId="1" xfId="15" applyNumberFormat="1" applyFont="1" applyBorder="1" applyAlignment="1">
      <alignment horizontal="center"/>
    </xf>
    <xf numFmtId="164" fontId="3" fillId="0" borderId="0" xfId="15" applyNumberFormat="1" applyFont="1" applyFill="1" applyAlignment="1">
      <alignment horizontal="right"/>
    </xf>
    <xf numFmtId="164" fontId="4" fillId="0" borderId="13" xfId="15" applyNumberFormat="1" applyFont="1" applyBorder="1" applyAlignment="1">
      <alignment/>
    </xf>
    <xf numFmtId="164" fontId="4" fillId="0" borderId="14" xfId="15" applyNumberFormat="1" applyFont="1" applyBorder="1" applyAlignment="1">
      <alignment horizontal="right"/>
    </xf>
    <xf numFmtId="164" fontId="3" fillId="0" borderId="7" xfId="15" applyNumberFormat="1" applyFont="1" applyBorder="1" applyAlignment="1">
      <alignment/>
    </xf>
    <xf numFmtId="0" fontId="4" fillId="0" borderId="0" xfId="20" applyFont="1" applyBorder="1">
      <alignment/>
      <protection/>
    </xf>
    <xf numFmtId="0" fontId="3" fillId="0" borderId="0" xfId="20" applyFont="1" applyAlignment="1" quotePrefix="1">
      <alignment horizontal="left"/>
      <protection/>
    </xf>
    <xf numFmtId="0" fontId="2" fillId="0" borderId="0" xfId="20" applyFont="1" applyFill="1">
      <alignment/>
      <protection/>
    </xf>
    <xf numFmtId="0" fontId="2" fillId="0" borderId="0" xfId="20" applyFont="1">
      <alignment/>
      <protection/>
    </xf>
    <xf numFmtId="0" fontId="4" fillId="0" borderId="0" xfId="19" applyFont="1" applyFill="1">
      <alignment/>
      <protection/>
    </xf>
    <xf numFmtId="0" fontId="4" fillId="0" borderId="0" xfId="19" applyFont="1" applyFill="1" applyAlignment="1">
      <alignment horizontal="center"/>
      <protection/>
    </xf>
    <xf numFmtId="0" fontId="4" fillId="0" borderId="0" xfId="19" applyFont="1" applyFill="1" applyBorder="1" applyAlignment="1">
      <alignment horizontal="center"/>
      <protection/>
    </xf>
    <xf numFmtId="0" fontId="4" fillId="0" borderId="0" xfId="19" applyFont="1" applyFill="1" applyBorder="1">
      <alignment/>
      <protection/>
    </xf>
    <xf numFmtId="0" fontId="12" fillId="0" borderId="0" xfId="19" applyFont="1" applyFill="1" applyBorder="1" applyAlignment="1">
      <alignment horizontal="center"/>
      <protection/>
    </xf>
    <xf numFmtId="0" fontId="4" fillId="0" borderId="0" xfId="20" applyFont="1" applyFill="1" applyBorder="1" applyAlignment="1">
      <alignment horizontal="center"/>
      <protection/>
    </xf>
    <xf numFmtId="0" fontId="2" fillId="0" borderId="0" xfId="19" applyFont="1" applyFill="1" applyBorder="1">
      <alignment/>
      <protection/>
    </xf>
    <xf numFmtId="0" fontId="2" fillId="0" borderId="0" xfId="19" applyFont="1" applyFill="1" applyBorder="1" applyAlignment="1">
      <alignment horizontal="center" wrapText="1"/>
      <protection/>
    </xf>
    <xf numFmtId="0" fontId="2" fillId="0" borderId="0" xfId="20" applyFont="1" applyFill="1" applyBorder="1" applyAlignment="1">
      <alignment horizontal="center" wrapText="1"/>
      <protection/>
    </xf>
    <xf numFmtId="0" fontId="2" fillId="0" borderId="0" xfId="20" applyFont="1" applyFill="1" applyAlignment="1">
      <alignment horizontal="center"/>
      <protection/>
    </xf>
    <xf numFmtId="41" fontId="2" fillId="0" borderId="0" xfId="19" applyNumberFormat="1" applyFont="1" applyFill="1" applyBorder="1" applyAlignment="1">
      <alignment horizontal="center"/>
      <protection/>
    </xf>
    <xf numFmtId="41" fontId="2" fillId="0" borderId="0" xfId="20" applyNumberFormat="1" applyFont="1" applyFill="1" applyBorder="1" applyAlignment="1">
      <alignment horizontal="center"/>
      <protection/>
    </xf>
    <xf numFmtId="41" fontId="2" fillId="0" borderId="8" xfId="19" applyNumberFormat="1" applyFont="1" applyFill="1" applyBorder="1" applyAlignment="1">
      <alignment horizontal="center"/>
      <protection/>
    </xf>
    <xf numFmtId="41" fontId="2" fillId="0" borderId="8" xfId="20" applyNumberFormat="1" applyFont="1" applyFill="1" applyBorder="1" applyAlignment="1">
      <alignment horizontal="center"/>
      <protection/>
    </xf>
    <xf numFmtId="0" fontId="11" fillId="0" borderId="0" xfId="19" applyFont="1" applyFill="1" applyBorder="1">
      <alignment/>
      <protection/>
    </xf>
    <xf numFmtId="41" fontId="2" fillId="0" borderId="15" xfId="20" applyNumberFormat="1" applyFont="1" applyFill="1" applyBorder="1">
      <alignment/>
      <protection/>
    </xf>
    <xf numFmtId="0" fontId="2" fillId="0" borderId="0" xfId="19" applyFont="1" applyFill="1" applyBorder="1" applyAlignment="1">
      <alignment horizontal="center"/>
      <protection/>
    </xf>
    <xf numFmtId="41" fontId="2" fillId="0" borderId="0" xfId="21" applyNumberFormat="1" applyFont="1" applyFill="1" applyBorder="1" applyAlignment="1">
      <alignment horizontal="right"/>
    </xf>
    <xf numFmtId="41" fontId="2" fillId="0" borderId="0" xfId="21" applyNumberFormat="1" applyFont="1" applyFill="1" applyAlignment="1">
      <alignment/>
    </xf>
    <xf numFmtId="9" fontId="4" fillId="0" borderId="0" xfId="20" applyNumberFormat="1" applyFont="1" applyFill="1">
      <alignment/>
      <protection/>
    </xf>
    <xf numFmtId="41" fontId="2" fillId="0" borderId="7" xfId="20" applyNumberFormat="1" applyFont="1" applyFill="1" applyBorder="1">
      <alignment/>
      <protection/>
    </xf>
    <xf numFmtId="164" fontId="4" fillId="0" borderId="0" xfId="20" applyNumberFormat="1" applyFont="1">
      <alignment/>
      <protection/>
    </xf>
    <xf numFmtId="0" fontId="14" fillId="0" borderId="0" xfId="20" applyFont="1" applyFill="1">
      <alignment/>
      <protection/>
    </xf>
    <xf numFmtId="0" fontId="15" fillId="0" borderId="0" xfId="20" applyFont="1" applyFill="1" applyAlignment="1">
      <alignment horizontal="left"/>
      <protection/>
    </xf>
    <xf numFmtId="41" fontId="2" fillId="0" borderId="0" xfId="20" applyNumberFormat="1" applyFont="1" applyFill="1">
      <alignment/>
      <protection/>
    </xf>
    <xf numFmtId="0" fontId="4" fillId="0" borderId="0" xfId="20" applyFont="1" applyFill="1" quotePrefix="1">
      <alignment/>
      <protection/>
    </xf>
    <xf numFmtId="41" fontId="4" fillId="0" borderId="0" xfId="20" applyNumberFormat="1" applyFont="1" applyFill="1">
      <alignment/>
      <protection/>
    </xf>
    <xf numFmtId="0" fontId="11" fillId="0" borderId="0" xfId="20" applyFont="1" applyFill="1">
      <alignment/>
      <protection/>
    </xf>
    <xf numFmtId="0" fontId="16" fillId="0" borderId="0" xfId="20" applyFont="1" applyFill="1">
      <alignment/>
      <protection/>
    </xf>
    <xf numFmtId="41" fontId="7" fillId="0" borderId="0" xfId="20" applyNumberFormat="1" applyFont="1" applyFill="1">
      <alignment/>
      <protection/>
    </xf>
    <xf numFmtId="41" fontId="7" fillId="0" borderId="0" xfId="20" applyNumberFormat="1" applyFont="1" applyFill="1" applyBorder="1">
      <alignment/>
      <protection/>
    </xf>
    <xf numFmtId="164" fontId="2" fillId="0" borderId="7" xfId="15" applyNumberFormat="1" applyFont="1" applyFill="1" applyBorder="1" applyAlignment="1">
      <alignment horizontal="center"/>
    </xf>
    <xf numFmtId="41" fontId="4" fillId="0" borderId="0" xfId="20" applyNumberFormat="1" applyFont="1" applyFill="1" applyBorder="1">
      <alignment/>
      <protection/>
    </xf>
    <xf numFmtId="0" fontId="8" fillId="0" borderId="0" xfId="20" applyFont="1" applyFill="1">
      <alignment/>
      <protection/>
    </xf>
    <xf numFmtId="0" fontId="2" fillId="0" borderId="0" xfId="20" applyFont="1" applyAlignment="1">
      <alignment horizontal="center"/>
      <protection/>
    </xf>
    <xf numFmtId="166" fontId="4" fillId="0" borderId="0" xfId="20" applyNumberFormat="1" applyFont="1" applyFill="1" applyBorder="1" applyAlignment="1">
      <alignment horizontal="center"/>
      <protection/>
    </xf>
    <xf numFmtId="41" fontId="4" fillId="0" borderId="0" xfId="20" applyNumberFormat="1" applyFont="1" applyFill="1" applyAlignment="1">
      <alignment horizontal="center"/>
      <protection/>
    </xf>
    <xf numFmtId="0" fontId="14" fillId="0" borderId="0" xfId="20" applyFont="1">
      <alignment/>
      <protection/>
    </xf>
    <xf numFmtId="0" fontId="8" fillId="0" borderId="0" xfId="20" applyFont="1">
      <alignment/>
      <protection/>
    </xf>
    <xf numFmtId="15" fontId="2" fillId="0" borderId="0" xfId="20" applyNumberFormat="1" applyFont="1" applyAlignment="1">
      <alignment horizontal="center"/>
      <protection/>
    </xf>
    <xf numFmtId="15" fontId="14" fillId="0" borderId="0" xfId="20" applyNumberFormat="1" applyFont="1" applyAlignment="1" quotePrefix="1">
      <alignment horizontal="center"/>
      <protection/>
    </xf>
    <xf numFmtId="15" fontId="4" fillId="0" borderId="0" xfId="20" applyNumberFormat="1" applyFont="1" applyFill="1" applyAlignment="1" quotePrefix="1">
      <alignment horizontal="center"/>
      <protection/>
    </xf>
    <xf numFmtId="164" fontId="2" fillId="0" borderId="3" xfId="15" applyNumberFormat="1" applyFont="1" applyFill="1" applyBorder="1" applyAlignment="1">
      <alignment/>
    </xf>
    <xf numFmtId="166" fontId="2" fillId="0" borderId="0" xfId="20" applyNumberFormat="1" applyFont="1" applyFill="1" applyBorder="1" applyAlignment="1">
      <alignment horizontal="center"/>
      <protection/>
    </xf>
    <xf numFmtId="41" fontId="2" fillId="0" borderId="0" xfId="20" applyNumberFormat="1" applyFont="1" applyFill="1" applyAlignment="1">
      <alignment horizontal="center"/>
      <protection/>
    </xf>
    <xf numFmtId="43" fontId="2" fillId="0" borderId="3" xfId="15" applyFont="1" applyFill="1" applyBorder="1" applyAlignment="1">
      <alignment/>
    </xf>
    <xf numFmtId="0" fontId="14" fillId="0" borderId="0" xfId="20" applyFont="1" applyFill="1" applyAlignment="1">
      <alignment horizontal="center"/>
      <protection/>
    </xf>
    <xf numFmtId="0" fontId="15" fillId="0" borderId="0" xfId="20" applyFont="1" applyAlignment="1">
      <alignment horizontal="left"/>
      <protection/>
    </xf>
    <xf numFmtId="0" fontId="14" fillId="0" borderId="0" xfId="20" applyFont="1" applyAlignment="1">
      <alignment horizontal="center"/>
      <protection/>
    </xf>
    <xf numFmtId="0" fontId="4" fillId="0" borderId="0" xfId="20" applyFont="1" applyAlignment="1">
      <alignment horizontal="center"/>
      <protection/>
    </xf>
    <xf numFmtId="0" fontId="4" fillId="0" borderId="0" xfId="20" applyFont="1" applyFill="1" applyAlignment="1">
      <alignment horizontal="center"/>
      <protection/>
    </xf>
    <xf numFmtId="0" fontId="4" fillId="0" borderId="0" xfId="19" applyFont="1" applyFill="1" applyBorder="1" applyAlignment="1">
      <alignment horizontal="center"/>
      <protection/>
    </xf>
    <xf numFmtId="0" fontId="2" fillId="0" borderId="0" xfId="19" applyFont="1" applyFill="1" applyBorder="1" applyAlignment="1">
      <alignment horizontal="center" wrapText="1"/>
      <protection/>
    </xf>
    <xf numFmtId="0" fontId="8" fillId="0" borderId="0" xfId="19" applyFont="1" applyFill="1" applyBorder="1" applyAlignment="1">
      <alignment horizontal="left" wrapText="1"/>
      <protection/>
    </xf>
    <xf numFmtId="0" fontId="4" fillId="0" borderId="0" xfId="20" applyFont="1" quotePrefix="1">
      <alignment/>
      <protection/>
    </xf>
  </cellXfs>
  <cellStyles count="8">
    <cellStyle name="Normal" xfId="0"/>
    <cellStyle name="Comma" xfId="15"/>
    <cellStyle name="Comma [0]" xfId="16"/>
    <cellStyle name="Currency" xfId="17"/>
    <cellStyle name="Currency [0]" xfId="18"/>
    <cellStyle name="Normal_business seg." xfId="19"/>
    <cellStyle name="Normal_GW 1Q2005 Qtrly Rp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0</xdr:colOff>
      <xdr:row>0</xdr:row>
      <xdr:rowOff>0</xdr:rowOff>
    </xdr:to>
    <xdr:sp>
      <xdr:nvSpPr>
        <xdr:cNvPr id="1" name="TextBox 1"/>
        <xdr:cNvSpPr txBox="1">
          <a:spLocks noChangeArrowheads="1"/>
        </xdr:cNvSpPr>
      </xdr:nvSpPr>
      <xdr:spPr>
        <a:xfrm>
          <a:off x="0" y="0"/>
          <a:ext cx="67913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for the current quarter and cumulative quarter ended 31 March 2004 have been prepared on a proforma basis on the assumption that the acquisition of subsidiary companies were completed on 31 March 2004.</a:t>
          </a:r>
        </a:p>
      </xdr:txBody>
    </xdr:sp>
    <xdr:clientData/>
  </xdr:twoCellAnchor>
  <xdr:twoCellAnchor>
    <xdr:from>
      <xdr:col>0</xdr:col>
      <xdr:colOff>0</xdr:colOff>
      <xdr:row>0</xdr:row>
      <xdr:rowOff>0</xdr:rowOff>
    </xdr:from>
    <xdr:to>
      <xdr:col>10</xdr:col>
      <xdr:colOff>0</xdr:colOff>
      <xdr:row>0</xdr:row>
      <xdr:rowOff>0</xdr:rowOff>
    </xdr:to>
    <xdr:sp>
      <xdr:nvSpPr>
        <xdr:cNvPr id="2" name="TextBox 2"/>
        <xdr:cNvSpPr txBox="1">
          <a:spLocks noChangeArrowheads="1"/>
        </xdr:cNvSpPr>
      </xdr:nvSpPr>
      <xdr:spPr>
        <a:xfrm>
          <a:off x="0" y="0"/>
          <a:ext cx="67913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to Bursa Malaysia Securities Berhad.</a:t>
          </a:r>
        </a:p>
      </xdr:txBody>
    </xdr:sp>
    <xdr:clientData/>
  </xdr:twoCellAnchor>
  <xdr:twoCellAnchor>
    <xdr:from>
      <xdr:col>0</xdr:col>
      <xdr:colOff>0</xdr:colOff>
      <xdr:row>0</xdr:row>
      <xdr:rowOff>0</xdr:rowOff>
    </xdr:from>
    <xdr:to>
      <xdr:col>10</xdr:col>
      <xdr:colOff>0</xdr:colOff>
      <xdr:row>0</xdr:row>
      <xdr:rowOff>0</xdr:rowOff>
    </xdr:to>
    <xdr:sp>
      <xdr:nvSpPr>
        <xdr:cNvPr id="3" name="TextBox 3"/>
        <xdr:cNvSpPr txBox="1">
          <a:spLocks noChangeArrowheads="1"/>
        </xdr:cNvSpPr>
      </xdr:nvSpPr>
      <xdr:spPr>
        <a:xfrm>
          <a:off x="0" y="0"/>
          <a:ext cx="67913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0</xdr:row>
      <xdr:rowOff>0</xdr:rowOff>
    </xdr:from>
    <xdr:to>
      <xdr:col>7</xdr:col>
      <xdr:colOff>600075</xdr:colOff>
      <xdr:row>0</xdr:row>
      <xdr:rowOff>0</xdr:rowOff>
    </xdr:to>
    <xdr:sp>
      <xdr:nvSpPr>
        <xdr:cNvPr id="4" name="TextBox 4"/>
        <xdr:cNvSpPr txBox="1">
          <a:spLocks noChangeArrowheads="1"/>
        </xdr:cNvSpPr>
      </xdr:nvSpPr>
      <xdr:spPr>
        <a:xfrm>
          <a:off x="9525" y="0"/>
          <a:ext cx="5876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0</xdr:row>
      <xdr:rowOff>0</xdr:rowOff>
    </xdr:from>
    <xdr:ext cx="76200" cy="200025"/>
    <xdr:sp>
      <xdr:nvSpPr>
        <xdr:cNvPr id="5" name="TextBox 5"/>
        <xdr:cNvSpPr txBox="1">
          <a:spLocks noChangeArrowheads="1"/>
        </xdr:cNvSpPr>
      </xdr:nvSpPr>
      <xdr:spPr>
        <a:xfrm>
          <a:off x="3457575" y="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0</xdr:row>
      <xdr:rowOff>0</xdr:rowOff>
    </xdr:from>
    <xdr:to>
      <xdr:col>7</xdr:col>
      <xdr:colOff>809625</xdr:colOff>
      <xdr:row>0</xdr:row>
      <xdr:rowOff>0</xdr:rowOff>
    </xdr:to>
    <xdr:sp>
      <xdr:nvSpPr>
        <xdr:cNvPr id="6" name="TextBox 6"/>
        <xdr:cNvSpPr txBox="1">
          <a:spLocks noChangeArrowheads="1"/>
        </xdr:cNvSpPr>
      </xdr:nvSpPr>
      <xdr:spPr>
        <a:xfrm>
          <a:off x="9525" y="0"/>
          <a:ext cx="60864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0</xdr:row>
      <xdr:rowOff>0</xdr:rowOff>
    </xdr:from>
    <xdr:to>
      <xdr:col>7</xdr:col>
      <xdr:colOff>590550</xdr:colOff>
      <xdr:row>0</xdr:row>
      <xdr:rowOff>0</xdr:rowOff>
    </xdr:to>
    <xdr:sp>
      <xdr:nvSpPr>
        <xdr:cNvPr id="7" name="TextBox 7"/>
        <xdr:cNvSpPr txBox="1">
          <a:spLocks noChangeArrowheads="1"/>
        </xdr:cNvSpPr>
      </xdr:nvSpPr>
      <xdr:spPr>
        <a:xfrm>
          <a:off x="38100" y="0"/>
          <a:ext cx="5838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523875</xdr:colOff>
      <xdr:row>0</xdr:row>
      <xdr:rowOff>0</xdr:rowOff>
    </xdr:to>
    <xdr:sp>
      <xdr:nvSpPr>
        <xdr:cNvPr id="8" name="TextBox 8"/>
        <xdr:cNvSpPr txBox="1">
          <a:spLocks noChangeArrowheads="1"/>
        </xdr:cNvSpPr>
      </xdr:nvSpPr>
      <xdr:spPr>
        <a:xfrm>
          <a:off x="38100" y="0"/>
          <a:ext cx="5772150"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for the current quarter and cumulative quarter ended 30 June 2004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0</xdr:row>
      <xdr:rowOff>0</xdr:rowOff>
    </xdr:from>
    <xdr:to>
      <xdr:col>7</xdr:col>
      <xdr:colOff>533400</xdr:colOff>
      <xdr:row>0</xdr:row>
      <xdr:rowOff>0</xdr:rowOff>
    </xdr:to>
    <xdr:sp>
      <xdr:nvSpPr>
        <xdr:cNvPr id="9" name="TextBox 9"/>
        <xdr:cNvSpPr txBox="1">
          <a:spLocks noChangeArrowheads="1"/>
        </xdr:cNvSpPr>
      </xdr:nvSpPr>
      <xdr:spPr>
        <a:xfrm>
          <a:off x="0" y="0"/>
          <a:ext cx="58197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first quarterly report to Bursa Malaysia Securities Berhad.</a:t>
          </a:r>
        </a:p>
      </xdr:txBody>
    </xdr:sp>
    <xdr:clientData/>
  </xdr:twoCellAnchor>
  <xdr:twoCellAnchor>
    <xdr:from>
      <xdr:col>0</xdr:col>
      <xdr:colOff>9525</xdr:colOff>
      <xdr:row>0</xdr:row>
      <xdr:rowOff>0</xdr:rowOff>
    </xdr:from>
    <xdr:to>
      <xdr:col>7</xdr:col>
      <xdr:colOff>533400</xdr:colOff>
      <xdr:row>0</xdr:row>
      <xdr:rowOff>0</xdr:rowOff>
    </xdr:to>
    <xdr:sp>
      <xdr:nvSpPr>
        <xdr:cNvPr id="10" name="TextBox 10"/>
        <xdr:cNvSpPr txBox="1">
          <a:spLocks noChangeArrowheads="1"/>
        </xdr:cNvSpPr>
      </xdr:nvSpPr>
      <xdr:spPr>
        <a:xfrm>
          <a:off x="9525" y="0"/>
          <a:ext cx="5810250" cy="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9525</xdr:colOff>
      <xdr:row>48</xdr:row>
      <xdr:rowOff>0</xdr:rowOff>
    </xdr:from>
    <xdr:to>
      <xdr:col>7</xdr:col>
      <xdr:colOff>600075</xdr:colOff>
      <xdr:row>48</xdr:row>
      <xdr:rowOff>0</xdr:rowOff>
    </xdr:to>
    <xdr:sp>
      <xdr:nvSpPr>
        <xdr:cNvPr id="11" name="TextBox 11"/>
        <xdr:cNvSpPr txBox="1">
          <a:spLocks noChangeArrowheads="1"/>
        </xdr:cNvSpPr>
      </xdr:nvSpPr>
      <xdr:spPr>
        <a:xfrm>
          <a:off x="9525" y="6934200"/>
          <a:ext cx="5876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48</xdr:row>
      <xdr:rowOff>0</xdr:rowOff>
    </xdr:from>
    <xdr:ext cx="76200" cy="228600"/>
    <xdr:sp>
      <xdr:nvSpPr>
        <xdr:cNvPr id="12" name="TextBox 12"/>
        <xdr:cNvSpPr txBox="1">
          <a:spLocks noChangeArrowheads="1"/>
        </xdr:cNvSpPr>
      </xdr:nvSpPr>
      <xdr:spPr>
        <a:xfrm>
          <a:off x="2971800" y="693420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48</xdr:row>
      <xdr:rowOff>0</xdr:rowOff>
    </xdr:from>
    <xdr:to>
      <xdr:col>7</xdr:col>
      <xdr:colOff>809625</xdr:colOff>
      <xdr:row>48</xdr:row>
      <xdr:rowOff>0</xdr:rowOff>
    </xdr:to>
    <xdr:sp>
      <xdr:nvSpPr>
        <xdr:cNvPr id="13" name="TextBox 13"/>
        <xdr:cNvSpPr txBox="1">
          <a:spLocks noChangeArrowheads="1"/>
        </xdr:cNvSpPr>
      </xdr:nvSpPr>
      <xdr:spPr>
        <a:xfrm>
          <a:off x="9525" y="6934200"/>
          <a:ext cx="60864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48</xdr:row>
      <xdr:rowOff>0</xdr:rowOff>
    </xdr:from>
    <xdr:to>
      <xdr:col>7</xdr:col>
      <xdr:colOff>590550</xdr:colOff>
      <xdr:row>48</xdr:row>
      <xdr:rowOff>0</xdr:rowOff>
    </xdr:to>
    <xdr:sp>
      <xdr:nvSpPr>
        <xdr:cNvPr id="14" name="TextBox 14"/>
        <xdr:cNvSpPr txBox="1">
          <a:spLocks noChangeArrowheads="1"/>
        </xdr:cNvSpPr>
      </xdr:nvSpPr>
      <xdr:spPr>
        <a:xfrm>
          <a:off x="38100" y="6934200"/>
          <a:ext cx="5838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49</xdr:row>
      <xdr:rowOff>0</xdr:rowOff>
    </xdr:from>
    <xdr:to>
      <xdr:col>7</xdr:col>
      <xdr:colOff>523875</xdr:colOff>
      <xdr:row>49</xdr:row>
      <xdr:rowOff>0</xdr:rowOff>
    </xdr:to>
    <xdr:sp>
      <xdr:nvSpPr>
        <xdr:cNvPr id="15" name="TextBox 15"/>
        <xdr:cNvSpPr txBox="1">
          <a:spLocks noChangeArrowheads="1"/>
        </xdr:cNvSpPr>
      </xdr:nvSpPr>
      <xdr:spPr>
        <a:xfrm>
          <a:off x="38100" y="7096125"/>
          <a:ext cx="5772150" cy="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Statements for the current quarter and cumulative quarter ended        
31 March 2005 have been prepared on the basis of consolidating  Group results since 1 January 2004 
and adjusting for pre-acquisition  reserves when the acquisitions of subsidiary companies were completed on  31 May 2004.</a:t>
          </a:r>
        </a:p>
      </xdr:txBody>
    </xdr:sp>
    <xdr:clientData/>
  </xdr:twoCellAnchor>
  <xdr:twoCellAnchor>
    <xdr:from>
      <xdr:col>0</xdr:col>
      <xdr:colOff>0</xdr:colOff>
      <xdr:row>49</xdr:row>
      <xdr:rowOff>0</xdr:rowOff>
    </xdr:from>
    <xdr:to>
      <xdr:col>7</xdr:col>
      <xdr:colOff>533400</xdr:colOff>
      <xdr:row>49</xdr:row>
      <xdr:rowOff>0</xdr:rowOff>
    </xdr:to>
    <xdr:sp>
      <xdr:nvSpPr>
        <xdr:cNvPr id="16" name="TextBox 16"/>
        <xdr:cNvSpPr txBox="1">
          <a:spLocks noChangeArrowheads="1"/>
        </xdr:cNvSpPr>
      </xdr:nvSpPr>
      <xdr:spPr>
        <a:xfrm>
          <a:off x="0" y="7096125"/>
          <a:ext cx="58197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preceeding year as this is the third quarterly report to Bursa Malaysia Securities Berhad.</a:t>
          </a:r>
        </a:p>
      </xdr:txBody>
    </xdr:sp>
    <xdr:clientData/>
  </xdr:twoCellAnchor>
  <xdr:twoCellAnchor>
    <xdr:from>
      <xdr:col>0</xdr:col>
      <xdr:colOff>9525</xdr:colOff>
      <xdr:row>49</xdr:row>
      <xdr:rowOff>28575</xdr:rowOff>
    </xdr:from>
    <xdr:to>
      <xdr:col>7</xdr:col>
      <xdr:colOff>533400</xdr:colOff>
      <xdr:row>52</xdr:row>
      <xdr:rowOff>152400</xdr:rowOff>
    </xdr:to>
    <xdr:sp>
      <xdr:nvSpPr>
        <xdr:cNvPr id="17" name="TextBox 17"/>
        <xdr:cNvSpPr txBox="1">
          <a:spLocks noChangeArrowheads="1"/>
        </xdr:cNvSpPr>
      </xdr:nvSpPr>
      <xdr:spPr>
        <a:xfrm>
          <a:off x="9525" y="7124700"/>
          <a:ext cx="5810250" cy="60960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Income Statement should be read in conjunction with the Annual Financial Statements for the year ended 31 December 2005 and the accompanying explanatory notes attached to the interim financial statements.</a:t>
          </a:r>
        </a:p>
      </xdr:txBody>
    </xdr:sp>
    <xdr:clientData/>
  </xdr:twoCellAnchor>
  <xdr:oneCellAnchor>
    <xdr:from>
      <xdr:col>1</xdr:col>
      <xdr:colOff>352425</xdr:colOff>
      <xdr:row>54</xdr:row>
      <xdr:rowOff>0</xdr:rowOff>
    </xdr:from>
    <xdr:ext cx="76200" cy="228600"/>
    <xdr:sp>
      <xdr:nvSpPr>
        <xdr:cNvPr id="18" name="TextBox 18"/>
        <xdr:cNvSpPr txBox="1">
          <a:spLocks noChangeArrowheads="1"/>
        </xdr:cNvSpPr>
      </xdr:nvSpPr>
      <xdr:spPr>
        <a:xfrm>
          <a:off x="2971800" y="7905750"/>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60</xdr:row>
      <xdr:rowOff>0</xdr:rowOff>
    </xdr:from>
    <xdr:to>
      <xdr:col>7</xdr:col>
      <xdr:colOff>561975</xdr:colOff>
      <xdr:row>60</xdr:row>
      <xdr:rowOff>0</xdr:rowOff>
    </xdr:to>
    <xdr:sp>
      <xdr:nvSpPr>
        <xdr:cNvPr id="19" name="TextBox 19"/>
        <xdr:cNvSpPr txBox="1">
          <a:spLocks noChangeArrowheads="1"/>
        </xdr:cNvSpPr>
      </xdr:nvSpPr>
      <xdr:spPr>
        <a:xfrm>
          <a:off x="28575" y="8877300"/>
          <a:ext cx="58197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for the preceding year as this is the fourth quarterly report to Bursa Malaysia Securities Berhad with no corresponding quarter.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0</xdr:rowOff>
    </xdr:from>
    <xdr:to>
      <xdr:col>3</xdr:col>
      <xdr:colOff>828675</xdr:colOff>
      <xdr:row>45</xdr:row>
      <xdr:rowOff>0</xdr:rowOff>
    </xdr:to>
    <xdr:sp>
      <xdr:nvSpPr>
        <xdr:cNvPr id="1" name="TextBox 1"/>
        <xdr:cNvSpPr txBox="1">
          <a:spLocks noChangeArrowheads="1"/>
        </xdr:cNvSpPr>
      </xdr:nvSpPr>
      <xdr:spPr>
        <a:xfrm>
          <a:off x="9525" y="6515100"/>
          <a:ext cx="5724525"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2003 was prepared at company level. No consolidated financial statements were prepared then as the company had yet to commence operations.</a:t>
          </a:r>
        </a:p>
      </xdr:txBody>
    </xdr:sp>
    <xdr:clientData/>
  </xdr:twoCellAnchor>
  <xdr:oneCellAnchor>
    <xdr:from>
      <xdr:col>1</xdr:col>
      <xdr:colOff>352425</xdr:colOff>
      <xdr:row>44</xdr:row>
      <xdr:rowOff>9525</xdr:rowOff>
    </xdr:from>
    <xdr:ext cx="76200" cy="200025"/>
    <xdr:sp>
      <xdr:nvSpPr>
        <xdr:cNvPr id="2" name="TextBox 2"/>
        <xdr:cNvSpPr txBox="1">
          <a:spLocks noChangeArrowheads="1"/>
        </xdr:cNvSpPr>
      </xdr:nvSpPr>
      <xdr:spPr>
        <a:xfrm>
          <a:off x="4305300" y="638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45</xdr:row>
      <xdr:rowOff>0</xdr:rowOff>
    </xdr:from>
    <xdr:to>
      <xdr:col>3</xdr:col>
      <xdr:colOff>828675</xdr:colOff>
      <xdr:row>45</xdr:row>
      <xdr:rowOff>0</xdr:rowOff>
    </xdr:to>
    <xdr:sp>
      <xdr:nvSpPr>
        <xdr:cNvPr id="3" name="TextBox 3"/>
        <xdr:cNvSpPr txBox="1">
          <a:spLocks noChangeArrowheads="1"/>
        </xdr:cNvSpPr>
      </xdr:nvSpPr>
      <xdr:spPr>
        <a:xfrm>
          <a:off x="9525" y="6515100"/>
          <a:ext cx="57245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45</xdr:row>
      <xdr:rowOff>0</xdr:rowOff>
    </xdr:from>
    <xdr:to>
      <xdr:col>3</xdr:col>
      <xdr:colOff>819150</xdr:colOff>
      <xdr:row>45</xdr:row>
      <xdr:rowOff>0</xdr:rowOff>
    </xdr:to>
    <xdr:sp>
      <xdr:nvSpPr>
        <xdr:cNvPr id="4" name="TextBox 4"/>
        <xdr:cNvSpPr txBox="1">
          <a:spLocks noChangeArrowheads="1"/>
        </xdr:cNvSpPr>
      </xdr:nvSpPr>
      <xdr:spPr>
        <a:xfrm>
          <a:off x="38100" y="6515100"/>
          <a:ext cx="56864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March 2004 has been prepared on a proforma basis on the assumption that the acquisition of subsidiary companies were completed on 31 March 2004.</a:t>
          </a:r>
        </a:p>
      </xdr:txBody>
    </xdr:sp>
    <xdr:clientData/>
  </xdr:twoCellAnchor>
  <xdr:twoCellAnchor>
    <xdr:from>
      <xdr:col>0</xdr:col>
      <xdr:colOff>38100</xdr:colOff>
      <xdr:row>46</xdr:row>
      <xdr:rowOff>0</xdr:rowOff>
    </xdr:from>
    <xdr:to>
      <xdr:col>3</xdr:col>
      <xdr:colOff>742950</xdr:colOff>
      <xdr:row>46</xdr:row>
      <xdr:rowOff>0</xdr:rowOff>
    </xdr:to>
    <xdr:sp>
      <xdr:nvSpPr>
        <xdr:cNvPr id="5" name="TextBox 5"/>
        <xdr:cNvSpPr txBox="1">
          <a:spLocks noChangeArrowheads="1"/>
        </xdr:cNvSpPr>
      </xdr:nvSpPr>
      <xdr:spPr>
        <a:xfrm>
          <a:off x="38100" y="6657975"/>
          <a:ext cx="56102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December 2004 has been prepared based on the  acquisition of subsidiary companies  completed on 31 May 2004.</a:t>
          </a:r>
        </a:p>
      </xdr:txBody>
    </xdr:sp>
    <xdr:clientData/>
  </xdr:twoCellAnchor>
  <xdr:twoCellAnchor>
    <xdr:from>
      <xdr:col>0</xdr:col>
      <xdr:colOff>0</xdr:colOff>
      <xdr:row>46</xdr:row>
      <xdr:rowOff>0</xdr:rowOff>
    </xdr:from>
    <xdr:to>
      <xdr:col>3</xdr:col>
      <xdr:colOff>790575</xdr:colOff>
      <xdr:row>46</xdr:row>
      <xdr:rowOff>0</xdr:rowOff>
    </xdr:to>
    <xdr:sp>
      <xdr:nvSpPr>
        <xdr:cNvPr id="6" name="TextBox 6"/>
        <xdr:cNvSpPr txBox="1">
          <a:spLocks noChangeArrowheads="1"/>
        </xdr:cNvSpPr>
      </xdr:nvSpPr>
      <xdr:spPr>
        <a:xfrm>
          <a:off x="0" y="6657975"/>
          <a:ext cx="569595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March 2004 was prepared at company level. No consolidated financial statements were prepared then as the Company had yet to commence operations.</a:t>
          </a:r>
        </a:p>
      </xdr:txBody>
    </xdr:sp>
    <xdr:clientData/>
  </xdr:twoCellAnchor>
  <xdr:twoCellAnchor>
    <xdr:from>
      <xdr:col>0</xdr:col>
      <xdr:colOff>0</xdr:colOff>
      <xdr:row>46</xdr:row>
      <xdr:rowOff>9525</xdr:rowOff>
    </xdr:from>
    <xdr:to>
      <xdr:col>3</xdr:col>
      <xdr:colOff>781050</xdr:colOff>
      <xdr:row>49</xdr:row>
      <xdr:rowOff>152400</xdr:rowOff>
    </xdr:to>
    <xdr:sp>
      <xdr:nvSpPr>
        <xdr:cNvPr id="7" name="TextBox 7"/>
        <xdr:cNvSpPr txBox="1">
          <a:spLocks noChangeArrowheads="1"/>
        </xdr:cNvSpPr>
      </xdr:nvSpPr>
      <xdr:spPr>
        <a:xfrm>
          <a:off x="0" y="6667500"/>
          <a:ext cx="5686425" cy="6286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Balance Sheet should be read in conjunction with the Annual Financial Statements for the year ended 31 December 2005 and the accompanying explanatory notes attached to the interim financial statements.</a:t>
          </a:r>
        </a:p>
      </xdr:txBody>
    </xdr:sp>
    <xdr:clientData/>
  </xdr:twoCellAnchor>
  <xdr:twoCellAnchor>
    <xdr:from>
      <xdr:col>0</xdr:col>
      <xdr:colOff>0</xdr:colOff>
      <xdr:row>51</xdr:row>
      <xdr:rowOff>0</xdr:rowOff>
    </xdr:from>
    <xdr:to>
      <xdr:col>3</xdr:col>
      <xdr:colOff>790575</xdr:colOff>
      <xdr:row>51</xdr:row>
      <xdr:rowOff>0</xdr:rowOff>
    </xdr:to>
    <xdr:sp>
      <xdr:nvSpPr>
        <xdr:cNvPr id="8" name="TextBox 8"/>
        <xdr:cNvSpPr txBox="1">
          <a:spLocks noChangeArrowheads="1"/>
        </xdr:cNvSpPr>
      </xdr:nvSpPr>
      <xdr:spPr>
        <a:xfrm>
          <a:off x="0" y="7467600"/>
          <a:ext cx="569595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2004 has been prepared based on the acquisition of subsidiary companies completed on 31 May 2004. </a:t>
          </a:r>
        </a:p>
      </xdr:txBody>
    </xdr:sp>
    <xdr:clientData/>
  </xdr:twoCellAnchor>
  <xdr:twoCellAnchor>
    <xdr:from>
      <xdr:col>0</xdr:col>
      <xdr:colOff>9525</xdr:colOff>
      <xdr:row>45</xdr:row>
      <xdr:rowOff>0</xdr:rowOff>
    </xdr:from>
    <xdr:to>
      <xdr:col>3</xdr:col>
      <xdr:colOff>828675</xdr:colOff>
      <xdr:row>45</xdr:row>
      <xdr:rowOff>0</xdr:rowOff>
    </xdr:to>
    <xdr:sp>
      <xdr:nvSpPr>
        <xdr:cNvPr id="9" name="TextBox 9"/>
        <xdr:cNvSpPr txBox="1">
          <a:spLocks noChangeArrowheads="1"/>
        </xdr:cNvSpPr>
      </xdr:nvSpPr>
      <xdr:spPr>
        <a:xfrm>
          <a:off x="9525" y="6515100"/>
          <a:ext cx="5724525"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2003 was prepared at company level. No consolidated financial statements were prepared then as the company had yet to commence operations.</a:t>
          </a:r>
        </a:p>
      </xdr:txBody>
    </xdr:sp>
    <xdr:clientData/>
  </xdr:twoCellAnchor>
  <xdr:oneCellAnchor>
    <xdr:from>
      <xdr:col>1</xdr:col>
      <xdr:colOff>352425</xdr:colOff>
      <xdr:row>44</xdr:row>
      <xdr:rowOff>9525</xdr:rowOff>
    </xdr:from>
    <xdr:ext cx="76200" cy="200025"/>
    <xdr:sp>
      <xdr:nvSpPr>
        <xdr:cNvPr id="10" name="TextBox 10"/>
        <xdr:cNvSpPr txBox="1">
          <a:spLocks noChangeArrowheads="1"/>
        </xdr:cNvSpPr>
      </xdr:nvSpPr>
      <xdr:spPr>
        <a:xfrm>
          <a:off x="4305300" y="638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45</xdr:row>
      <xdr:rowOff>0</xdr:rowOff>
    </xdr:from>
    <xdr:to>
      <xdr:col>3</xdr:col>
      <xdr:colOff>828675</xdr:colOff>
      <xdr:row>45</xdr:row>
      <xdr:rowOff>0</xdr:rowOff>
    </xdr:to>
    <xdr:sp>
      <xdr:nvSpPr>
        <xdr:cNvPr id="11" name="TextBox 11"/>
        <xdr:cNvSpPr txBox="1">
          <a:spLocks noChangeArrowheads="1"/>
        </xdr:cNvSpPr>
      </xdr:nvSpPr>
      <xdr:spPr>
        <a:xfrm>
          <a:off x="9525" y="6515100"/>
          <a:ext cx="57245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45</xdr:row>
      <xdr:rowOff>0</xdr:rowOff>
    </xdr:from>
    <xdr:to>
      <xdr:col>3</xdr:col>
      <xdr:colOff>819150</xdr:colOff>
      <xdr:row>45</xdr:row>
      <xdr:rowOff>0</xdr:rowOff>
    </xdr:to>
    <xdr:sp>
      <xdr:nvSpPr>
        <xdr:cNvPr id="12" name="TextBox 12"/>
        <xdr:cNvSpPr txBox="1">
          <a:spLocks noChangeArrowheads="1"/>
        </xdr:cNvSpPr>
      </xdr:nvSpPr>
      <xdr:spPr>
        <a:xfrm>
          <a:off x="38100" y="6515100"/>
          <a:ext cx="56864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March 2004 has been prepared on a proforma basis on the assumption that the acquisition of subsidiary companies were completed on 31 March 2004.</a:t>
          </a:r>
        </a:p>
      </xdr:txBody>
    </xdr:sp>
    <xdr:clientData/>
  </xdr:twoCellAnchor>
  <xdr:twoCellAnchor>
    <xdr:from>
      <xdr:col>0</xdr:col>
      <xdr:colOff>38100</xdr:colOff>
      <xdr:row>46</xdr:row>
      <xdr:rowOff>0</xdr:rowOff>
    </xdr:from>
    <xdr:to>
      <xdr:col>3</xdr:col>
      <xdr:colOff>742950</xdr:colOff>
      <xdr:row>46</xdr:row>
      <xdr:rowOff>0</xdr:rowOff>
    </xdr:to>
    <xdr:sp>
      <xdr:nvSpPr>
        <xdr:cNvPr id="13" name="TextBox 13"/>
        <xdr:cNvSpPr txBox="1">
          <a:spLocks noChangeArrowheads="1"/>
        </xdr:cNvSpPr>
      </xdr:nvSpPr>
      <xdr:spPr>
        <a:xfrm>
          <a:off x="38100" y="6657975"/>
          <a:ext cx="56102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as at 31 December 2004 has been prepared based on the  acquisition of subsidiary companies  completed on 31 May 2004.</a:t>
          </a:r>
        </a:p>
      </xdr:txBody>
    </xdr:sp>
    <xdr:clientData/>
  </xdr:twoCellAnchor>
  <xdr:twoCellAnchor>
    <xdr:from>
      <xdr:col>0</xdr:col>
      <xdr:colOff>0</xdr:colOff>
      <xdr:row>46</xdr:row>
      <xdr:rowOff>0</xdr:rowOff>
    </xdr:from>
    <xdr:to>
      <xdr:col>3</xdr:col>
      <xdr:colOff>790575</xdr:colOff>
      <xdr:row>46</xdr:row>
      <xdr:rowOff>0</xdr:rowOff>
    </xdr:to>
    <xdr:sp>
      <xdr:nvSpPr>
        <xdr:cNvPr id="14" name="TextBox 14"/>
        <xdr:cNvSpPr txBox="1">
          <a:spLocks noChangeArrowheads="1"/>
        </xdr:cNvSpPr>
      </xdr:nvSpPr>
      <xdr:spPr>
        <a:xfrm>
          <a:off x="0" y="6657975"/>
          <a:ext cx="569595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March 2004 was prepared at company level. No consolidated financial statements were prepared then as the Company had yet to commence operations.</a:t>
          </a:r>
        </a:p>
      </xdr:txBody>
    </xdr:sp>
    <xdr:clientData/>
  </xdr:twoCellAnchor>
  <xdr:twoCellAnchor>
    <xdr:from>
      <xdr:col>0</xdr:col>
      <xdr:colOff>0</xdr:colOff>
      <xdr:row>46</xdr:row>
      <xdr:rowOff>9525</xdr:rowOff>
    </xdr:from>
    <xdr:to>
      <xdr:col>3</xdr:col>
      <xdr:colOff>781050</xdr:colOff>
      <xdr:row>49</xdr:row>
      <xdr:rowOff>152400</xdr:rowOff>
    </xdr:to>
    <xdr:sp>
      <xdr:nvSpPr>
        <xdr:cNvPr id="15" name="TextBox 15"/>
        <xdr:cNvSpPr txBox="1">
          <a:spLocks noChangeArrowheads="1"/>
        </xdr:cNvSpPr>
      </xdr:nvSpPr>
      <xdr:spPr>
        <a:xfrm>
          <a:off x="0" y="6667500"/>
          <a:ext cx="5686425" cy="6286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Balance Sheet should be read in conjunction with the Annual Financial Statements for the year ended 31 December 2005 and the accompanying explanatory notes attached to the interim financial statements.</a:t>
          </a:r>
        </a:p>
      </xdr:txBody>
    </xdr:sp>
    <xdr:clientData/>
  </xdr:twoCellAnchor>
  <xdr:twoCellAnchor>
    <xdr:from>
      <xdr:col>0</xdr:col>
      <xdr:colOff>0</xdr:colOff>
      <xdr:row>51</xdr:row>
      <xdr:rowOff>0</xdr:rowOff>
    </xdr:from>
    <xdr:to>
      <xdr:col>3</xdr:col>
      <xdr:colOff>790575</xdr:colOff>
      <xdr:row>51</xdr:row>
      <xdr:rowOff>0</xdr:rowOff>
    </xdr:to>
    <xdr:sp>
      <xdr:nvSpPr>
        <xdr:cNvPr id="16" name="TextBox 16"/>
        <xdr:cNvSpPr txBox="1">
          <a:spLocks noChangeArrowheads="1"/>
        </xdr:cNvSpPr>
      </xdr:nvSpPr>
      <xdr:spPr>
        <a:xfrm>
          <a:off x="0" y="7467600"/>
          <a:ext cx="5695950" cy="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2004 has been prepared based on the acquisition of subsidiary companies completed on 31 May 2004.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35</xdr:row>
      <xdr:rowOff>0</xdr:rowOff>
    </xdr:from>
    <xdr:to>
      <xdr:col>5</xdr:col>
      <xdr:colOff>0</xdr:colOff>
      <xdr:row>35</xdr:row>
      <xdr:rowOff>0</xdr:rowOff>
    </xdr:to>
    <xdr:sp>
      <xdr:nvSpPr>
        <xdr:cNvPr id="1" name="TextBox 1"/>
        <xdr:cNvSpPr txBox="1">
          <a:spLocks noChangeArrowheads="1"/>
        </xdr:cNvSpPr>
      </xdr:nvSpPr>
      <xdr:spPr>
        <a:xfrm>
          <a:off x="28575" y="5057775"/>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first quarterly report to Bursa Malaysia Securities Berhad.</a:t>
          </a:r>
        </a:p>
      </xdr:txBody>
    </xdr:sp>
    <xdr:clientData/>
  </xdr:twoCellAnchor>
  <xdr:oneCellAnchor>
    <xdr:from>
      <xdr:col>2</xdr:col>
      <xdr:colOff>0</xdr:colOff>
      <xdr:row>35</xdr:row>
      <xdr:rowOff>0</xdr:rowOff>
    </xdr:from>
    <xdr:ext cx="76200" cy="228600"/>
    <xdr:sp>
      <xdr:nvSpPr>
        <xdr:cNvPr id="2" name="TextBox 2"/>
        <xdr:cNvSpPr txBox="1">
          <a:spLocks noChangeArrowheads="1"/>
        </xdr:cNvSpPr>
      </xdr:nvSpPr>
      <xdr:spPr>
        <a:xfrm>
          <a:off x="3562350" y="50577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35</xdr:row>
      <xdr:rowOff>0</xdr:rowOff>
    </xdr:from>
    <xdr:to>
      <xdr:col>4</xdr:col>
      <xdr:colOff>838200</xdr:colOff>
      <xdr:row>35</xdr:row>
      <xdr:rowOff>0</xdr:rowOff>
    </xdr:to>
    <xdr:sp>
      <xdr:nvSpPr>
        <xdr:cNvPr id="3" name="TextBox 3"/>
        <xdr:cNvSpPr txBox="1">
          <a:spLocks noChangeArrowheads="1"/>
        </xdr:cNvSpPr>
      </xdr:nvSpPr>
      <xdr:spPr>
        <a:xfrm>
          <a:off x="9525" y="5057775"/>
          <a:ext cx="54768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for the year ended 31 December 2003 and the accompanying explanatory notes attached to the interim financial statements.</a:t>
          </a:r>
        </a:p>
      </xdr:txBody>
    </xdr:sp>
    <xdr:clientData/>
  </xdr:twoCellAnchor>
  <xdr:twoCellAnchor>
    <xdr:from>
      <xdr:col>0</xdr:col>
      <xdr:colOff>9525</xdr:colOff>
      <xdr:row>35</xdr:row>
      <xdr:rowOff>0</xdr:rowOff>
    </xdr:from>
    <xdr:to>
      <xdr:col>4</xdr:col>
      <xdr:colOff>790575</xdr:colOff>
      <xdr:row>35</xdr:row>
      <xdr:rowOff>0</xdr:rowOff>
    </xdr:to>
    <xdr:sp>
      <xdr:nvSpPr>
        <xdr:cNvPr id="4" name="TextBox 4"/>
        <xdr:cNvSpPr txBox="1">
          <a:spLocks noChangeArrowheads="1"/>
        </xdr:cNvSpPr>
      </xdr:nvSpPr>
      <xdr:spPr>
        <a:xfrm>
          <a:off x="9525" y="5057775"/>
          <a:ext cx="54292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year quarter ended 31 March 2004 has been prepared on a proforma basis on the assumption that the acquisition of subsidiary companies were completed on 31 March 2004.</a:t>
          </a:r>
        </a:p>
      </xdr:txBody>
    </xdr:sp>
    <xdr:clientData/>
  </xdr:twoCellAnchor>
  <xdr:twoCellAnchor>
    <xdr:from>
      <xdr:col>0</xdr:col>
      <xdr:colOff>47625</xdr:colOff>
      <xdr:row>35</xdr:row>
      <xdr:rowOff>0</xdr:rowOff>
    </xdr:from>
    <xdr:to>
      <xdr:col>5</xdr:col>
      <xdr:colOff>47625</xdr:colOff>
      <xdr:row>35</xdr:row>
      <xdr:rowOff>0</xdr:rowOff>
    </xdr:to>
    <xdr:sp>
      <xdr:nvSpPr>
        <xdr:cNvPr id="5" name="TextBox 5"/>
        <xdr:cNvSpPr txBox="1">
          <a:spLocks noChangeArrowheads="1"/>
        </xdr:cNvSpPr>
      </xdr:nvSpPr>
      <xdr:spPr>
        <a:xfrm>
          <a:off x="47625" y="5057775"/>
          <a:ext cx="5505450"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for the cumulative quarter ended 31 December 2004 has been prepared based on  the acquisition of subsidiary companies completed on 31 May 2004.</a:t>
          </a:r>
        </a:p>
      </xdr:txBody>
    </xdr:sp>
    <xdr:clientData/>
  </xdr:twoCellAnchor>
  <xdr:twoCellAnchor>
    <xdr:from>
      <xdr:col>0</xdr:col>
      <xdr:colOff>19050</xdr:colOff>
      <xdr:row>35</xdr:row>
      <xdr:rowOff>0</xdr:rowOff>
    </xdr:from>
    <xdr:to>
      <xdr:col>4</xdr:col>
      <xdr:colOff>847725</xdr:colOff>
      <xdr:row>35</xdr:row>
      <xdr:rowOff>0</xdr:rowOff>
    </xdr:to>
    <xdr:sp>
      <xdr:nvSpPr>
        <xdr:cNvPr id="6" name="TextBox 6"/>
        <xdr:cNvSpPr txBox="1">
          <a:spLocks noChangeArrowheads="1"/>
        </xdr:cNvSpPr>
      </xdr:nvSpPr>
      <xdr:spPr>
        <a:xfrm>
          <a:off x="19050" y="5057775"/>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third quarterly report to Bursa Malaysia Securities Berhad.</a:t>
          </a:r>
        </a:p>
      </xdr:txBody>
    </xdr:sp>
    <xdr:clientData/>
  </xdr:twoCellAnchor>
  <xdr:twoCellAnchor>
    <xdr:from>
      <xdr:col>0</xdr:col>
      <xdr:colOff>47625</xdr:colOff>
      <xdr:row>35</xdr:row>
      <xdr:rowOff>28575</xdr:rowOff>
    </xdr:from>
    <xdr:to>
      <xdr:col>5</xdr:col>
      <xdr:colOff>57150</xdr:colOff>
      <xdr:row>38</xdr:row>
      <xdr:rowOff>133350</xdr:rowOff>
    </xdr:to>
    <xdr:sp>
      <xdr:nvSpPr>
        <xdr:cNvPr id="7" name="TextBox 7"/>
        <xdr:cNvSpPr txBox="1">
          <a:spLocks noChangeArrowheads="1"/>
        </xdr:cNvSpPr>
      </xdr:nvSpPr>
      <xdr:spPr>
        <a:xfrm>
          <a:off x="47625" y="5086350"/>
          <a:ext cx="5514975" cy="5905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Cash Flow Statement should be read in conjunction with the Annual Financial Statements for the year ended 31 December 2005 and the accompanying explanatory notes attached to the interim financial statements.</a:t>
          </a:r>
        </a:p>
      </xdr:txBody>
    </xdr:sp>
    <xdr:clientData/>
  </xdr:twoCellAnchor>
  <xdr:twoCellAnchor>
    <xdr:from>
      <xdr:col>0</xdr:col>
      <xdr:colOff>19050</xdr:colOff>
      <xdr:row>44</xdr:row>
      <xdr:rowOff>0</xdr:rowOff>
    </xdr:from>
    <xdr:to>
      <xdr:col>4</xdr:col>
      <xdr:colOff>847725</xdr:colOff>
      <xdr:row>44</xdr:row>
      <xdr:rowOff>0</xdr:rowOff>
    </xdr:to>
    <xdr:sp>
      <xdr:nvSpPr>
        <xdr:cNvPr id="8" name="TextBox 8"/>
        <xdr:cNvSpPr txBox="1">
          <a:spLocks noChangeArrowheads="1"/>
        </xdr:cNvSpPr>
      </xdr:nvSpPr>
      <xdr:spPr>
        <a:xfrm>
          <a:off x="19050" y="6515100"/>
          <a:ext cx="5476875" cy="0"/>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fourth quarterly report to Bursa Malaysia Securities Berhad with no corresponding quarter.</a:t>
          </a:r>
        </a:p>
      </xdr:txBody>
    </xdr:sp>
    <xdr:clientData/>
  </xdr:twoCellAnchor>
  <xdr:oneCellAnchor>
    <xdr:from>
      <xdr:col>2</xdr:col>
      <xdr:colOff>0</xdr:colOff>
      <xdr:row>39</xdr:row>
      <xdr:rowOff>0</xdr:rowOff>
    </xdr:from>
    <xdr:ext cx="76200" cy="228600"/>
    <xdr:sp>
      <xdr:nvSpPr>
        <xdr:cNvPr id="9" name="TextBox 9"/>
        <xdr:cNvSpPr txBox="1">
          <a:spLocks noChangeArrowheads="1"/>
        </xdr:cNvSpPr>
      </xdr:nvSpPr>
      <xdr:spPr>
        <a:xfrm>
          <a:off x="3562350" y="5705475"/>
          <a:ext cx="7620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0</xdr:rowOff>
    </xdr:from>
    <xdr:to>
      <xdr:col>4</xdr:col>
      <xdr:colOff>619125</xdr:colOff>
      <xdr:row>48</xdr:row>
      <xdr:rowOff>0</xdr:rowOff>
    </xdr:to>
    <xdr:sp>
      <xdr:nvSpPr>
        <xdr:cNvPr id="1" name="TextBox 1"/>
        <xdr:cNvSpPr txBox="1">
          <a:spLocks noChangeArrowheads="1"/>
        </xdr:cNvSpPr>
      </xdr:nvSpPr>
      <xdr:spPr>
        <a:xfrm>
          <a:off x="9525" y="6934200"/>
          <a:ext cx="513397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for the year ended 31 December 2003 and the accompanying explanatory notes attached to the interim financial statements.</a:t>
          </a:r>
        </a:p>
      </xdr:txBody>
    </xdr:sp>
    <xdr:clientData/>
  </xdr:twoCellAnchor>
  <xdr:twoCellAnchor>
    <xdr:from>
      <xdr:col>0</xdr:col>
      <xdr:colOff>38100</xdr:colOff>
      <xdr:row>48</xdr:row>
      <xdr:rowOff>0</xdr:rowOff>
    </xdr:from>
    <xdr:to>
      <xdr:col>4</xdr:col>
      <xdr:colOff>590550</xdr:colOff>
      <xdr:row>48</xdr:row>
      <xdr:rowOff>0</xdr:rowOff>
    </xdr:to>
    <xdr:sp>
      <xdr:nvSpPr>
        <xdr:cNvPr id="2" name="TextBox 2"/>
        <xdr:cNvSpPr txBox="1">
          <a:spLocks noChangeArrowheads="1"/>
        </xdr:cNvSpPr>
      </xdr:nvSpPr>
      <xdr:spPr>
        <a:xfrm>
          <a:off x="38100" y="6934200"/>
          <a:ext cx="5076825" cy="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for the quarter ended 31 March 2004 has been prepared on a proforma basis on the assumption that the acquisition of the subsidiary companies were completed on 31 March 2004.</a:t>
          </a:r>
        </a:p>
      </xdr:txBody>
    </xdr:sp>
    <xdr:clientData/>
  </xdr:twoCellAnchor>
  <xdr:twoCellAnchor>
    <xdr:from>
      <xdr:col>0</xdr:col>
      <xdr:colOff>0</xdr:colOff>
      <xdr:row>48</xdr:row>
      <xdr:rowOff>38100</xdr:rowOff>
    </xdr:from>
    <xdr:to>
      <xdr:col>5</xdr:col>
      <xdr:colOff>266700</xdr:colOff>
      <xdr:row>50</xdr:row>
      <xdr:rowOff>152400</xdr:rowOff>
    </xdr:to>
    <xdr:sp>
      <xdr:nvSpPr>
        <xdr:cNvPr id="3" name="TextBox 3"/>
        <xdr:cNvSpPr txBox="1">
          <a:spLocks noChangeArrowheads="1"/>
        </xdr:cNvSpPr>
      </xdr:nvSpPr>
      <xdr:spPr>
        <a:xfrm>
          <a:off x="0" y="6972300"/>
          <a:ext cx="5429250" cy="400050"/>
        </a:xfrm>
        <a:prstGeom prst="rect">
          <a:avLst/>
        </a:prstGeom>
        <a:solidFill>
          <a:srgbClr val="FFFFFF"/>
        </a:solidFill>
        <a:ln w="9525" cmpd="sng">
          <a:noFill/>
        </a:ln>
      </xdr:spPr>
      <xdr:txBody>
        <a:bodyPr vertOverflow="clip" wrap="square"/>
        <a:p>
          <a:pPr algn="just">
            <a:defRPr/>
          </a:pPr>
          <a:r>
            <a:rPr lang="en-US" cap="none" sz="1000" b="0" i="0" u="none" baseline="0"/>
            <a:t>The unaudited Condensed Consolidated Statement of Changes In Equity should be read in conjunction with the Annual Financial Statements for the year ended 31 December 2005.</a:t>
          </a:r>
        </a:p>
      </xdr:txBody>
    </xdr:sp>
    <xdr:clientData/>
  </xdr:twoCellAnchor>
  <xdr:twoCellAnchor>
    <xdr:from>
      <xdr:col>0</xdr:col>
      <xdr:colOff>19050</xdr:colOff>
      <xdr:row>55</xdr:row>
      <xdr:rowOff>0</xdr:rowOff>
    </xdr:from>
    <xdr:to>
      <xdr:col>5</xdr:col>
      <xdr:colOff>304800</xdr:colOff>
      <xdr:row>55</xdr:row>
      <xdr:rowOff>0</xdr:rowOff>
    </xdr:to>
    <xdr:sp>
      <xdr:nvSpPr>
        <xdr:cNvPr id="4" name="TextBox 4"/>
        <xdr:cNvSpPr txBox="1">
          <a:spLocks noChangeArrowheads="1"/>
        </xdr:cNvSpPr>
      </xdr:nvSpPr>
      <xdr:spPr>
        <a:xfrm>
          <a:off x="19050" y="8029575"/>
          <a:ext cx="54483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55</xdr:row>
      <xdr:rowOff>0</xdr:rowOff>
    </xdr:from>
    <xdr:to>
      <xdr:col>5</xdr:col>
      <xdr:colOff>304800</xdr:colOff>
      <xdr:row>55</xdr:row>
      <xdr:rowOff>0</xdr:rowOff>
    </xdr:to>
    <xdr:sp>
      <xdr:nvSpPr>
        <xdr:cNvPr id="5" name="TextBox 5"/>
        <xdr:cNvSpPr txBox="1">
          <a:spLocks noChangeArrowheads="1"/>
        </xdr:cNvSpPr>
      </xdr:nvSpPr>
      <xdr:spPr>
        <a:xfrm>
          <a:off x="19050" y="8029575"/>
          <a:ext cx="54483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40</xdr:row>
      <xdr:rowOff>9525</xdr:rowOff>
    </xdr:from>
    <xdr:to>
      <xdr:col>8</xdr:col>
      <xdr:colOff>304800</xdr:colOff>
      <xdr:row>41</xdr:row>
      <xdr:rowOff>76200</xdr:rowOff>
    </xdr:to>
    <xdr:sp>
      <xdr:nvSpPr>
        <xdr:cNvPr id="1" name="Text 18"/>
        <xdr:cNvSpPr txBox="1">
          <a:spLocks noChangeArrowheads="1"/>
        </xdr:cNvSpPr>
      </xdr:nvSpPr>
      <xdr:spPr>
        <a:xfrm>
          <a:off x="314325" y="6353175"/>
          <a:ext cx="5895975" cy="2000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auditors’ report  on the financial statements for the year ended 31 December 2005 was not qualified.</a:t>
          </a:r>
        </a:p>
      </xdr:txBody>
    </xdr:sp>
    <xdr:clientData/>
  </xdr:twoCellAnchor>
  <xdr:twoCellAnchor>
    <xdr:from>
      <xdr:col>1</xdr:col>
      <xdr:colOff>9525</xdr:colOff>
      <xdr:row>133</xdr:row>
      <xdr:rowOff>0</xdr:rowOff>
    </xdr:from>
    <xdr:to>
      <xdr:col>8</xdr:col>
      <xdr:colOff>304800</xdr:colOff>
      <xdr:row>133</xdr:row>
      <xdr:rowOff>0</xdr:rowOff>
    </xdr:to>
    <xdr:sp>
      <xdr:nvSpPr>
        <xdr:cNvPr id="2" name="Text 18"/>
        <xdr:cNvSpPr txBox="1">
          <a:spLocks noChangeArrowheads="1"/>
        </xdr:cNvSpPr>
      </xdr:nvSpPr>
      <xdr:spPr>
        <a:xfrm>
          <a:off x="314325" y="21012150"/>
          <a:ext cx="58959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135</xdr:row>
      <xdr:rowOff>9525</xdr:rowOff>
    </xdr:from>
    <xdr:to>
      <xdr:col>8</xdr:col>
      <xdr:colOff>304800</xdr:colOff>
      <xdr:row>136</xdr:row>
      <xdr:rowOff>76200</xdr:rowOff>
    </xdr:to>
    <xdr:sp>
      <xdr:nvSpPr>
        <xdr:cNvPr id="3" name="Text 18"/>
        <xdr:cNvSpPr txBox="1">
          <a:spLocks noChangeArrowheads="1"/>
        </xdr:cNvSpPr>
      </xdr:nvSpPr>
      <xdr:spPr>
        <a:xfrm>
          <a:off x="314325" y="21326475"/>
          <a:ext cx="5895975" cy="200025"/>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141</xdr:row>
      <xdr:rowOff>9525</xdr:rowOff>
    </xdr:from>
    <xdr:to>
      <xdr:col>9</xdr:col>
      <xdr:colOff>0</xdr:colOff>
      <xdr:row>142</xdr:row>
      <xdr:rowOff>95250</xdr:rowOff>
    </xdr:to>
    <xdr:sp>
      <xdr:nvSpPr>
        <xdr:cNvPr id="4" name="Text 18"/>
        <xdr:cNvSpPr txBox="1">
          <a:spLocks noChangeArrowheads="1"/>
        </xdr:cNvSpPr>
      </xdr:nvSpPr>
      <xdr:spPr>
        <a:xfrm>
          <a:off x="314325" y="22221825"/>
          <a:ext cx="5895975"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changes in the composition of the Group for the current year to-date. 
</a:t>
          </a:r>
        </a:p>
      </xdr:txBody>
    </xdr:sp>
    <xdr:clientData/>
  </xdr:twoCellAnchor>
  <xdr:twoCellAnchor>
    <xdr:from>
      <xdr:col>0</xdr:col>
      <xdr:colOff>295275</xdr:colOff>
      <xdr:row>147</xdr:row>
      <xdr:rowOff>47625</xdr:rowOff>
    </xdr:from>
    <xdr:to>
      <xdr:col>8</xdr:col>
      <xdr:colOff>285750</xdr:colOff>
      <xdr:row>150</xdr:row>
      <xdr:rowOff>0</xdr:rowOff>
    </xdr:to>
    <xdr:sp>
      <xdr:nvSpPr>
        <xdr:cNvPr id="5" name="Text 18"/>
        <xdr:cNvSpPr txBox="1">
          <a:spLocks noChangeArrowheads="1"/>
        </xdr:cNvSpPr>
      </xdr:nvSpPr>
      <xdr:spPr>
        <a:xfrm>
          <a:off x="295275" y="23155275"/>
          <a:ext cx="5895975" cy="381000"/>
        </a:xfrm>
        <a:prstGeom prst="rect">
          <a:avLst/>
        </a:prstGeom>
        <a:solidFill>
          <a:srgbClr val="FFFFFF"/>
        </a:solidFill>
        <a:ln w="1" cmpd="sng">
          <a:noFill/>
        </a:ln>
      </xdr:spPr>
      <xdr:txBody>
        <a:bodyPr vertOverflow="clip" wrap="square"/>
        <a:p>
          <a:pPr algn="l">
            <a:defRPr/>
          </a:pPr>
          <a:r>
            <a:rPr lang="en-US" cap="none" sz="1000" b="0" i="0" u="none" baseline="0"/>
            <a:t>There were no changes in contingent liabilities and contingent assets of a material nature since the last audited financial statements for the year ended 31 December 2005.</a:t>
          </a:r>
        </a:p>
      </xdr:txBody>
    </xdr:sp>
    <xdr:clientData/>
  </xdr:twoCellAnchor>
  <xdr:twoCellAnchor>
    <xdr:from>
      <xdr:col>1</xdr:col>
      <xdr:colOff>9525</xdr:colOff>
      <xdr:row>196</xdr:row>
      <xdr:rowOff>9525</xdr:rowOff>
    </xdr:from>
    <xdr:to>
      <xdr:col>9</xdr:col>
      <xdr:colOff>0</xdr:colOff>
      <xdr:row>214</xdr:row>
      <xdr:rowOff>85725</xdr:rowOff>
    </xdr:to>
    <xdr:sp>
      <xdr:nvSpPr>
        <xdr:cNvPr id="6" name="Text 18"/>
        <xdr:cNvSpPr txBox="1">
          <a:spLocks noChangeArrowheads="1"/>
        </xdr:cNvSpPr>
      </xdr:nvSpPr>
      <xdr:spPr>
        <a:xfrm>
          <a:off x="314325" y="29698950"/>
          <a:ext cx="5895975" cy="2647950"/>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For the second quarter ended 30 June 2006, the Group recorded a revenue of RM28.5 million and profit before tax of</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RM2.9 million. This result represents an increase of  11% from revenue of RM25.7 million and decrease of 38% from profit before tax of RM4.7 million for the corresponding period in 2005. 
The increase in revenue is mainly attributed to heightened marketing efforts resulting in new orders secured during the quarter. By means of competitive pricing, quality assurance and prompt delivery proven to customers, the Group was able to gain continuous support from its existing customers as well as the confidence of new customers. 
The less favourable decrease in profit before tax is mainly attributed to sudden spikes in costs for raw materials and other petroleum derivatives such as paint and packing materials right after the Group has taken its confirmed orders for the quarter during the Malaysian International Furniture Fair (MIFF) in March 2006. The Group was also affected by appreciation of Ringgit Malaysia (RM) against US Dollars (USD) during the second quarter before its rebound towards the end of June.  The Group has honoured its obligations to fulfil the customers' confirmed orders during the quarter and has since re-priced its products in stages for future shipments.</a:t>
          </a:r>
        </a:p>
      </xdr:txBody>
    </xdr:sp>
    <xdr:clientData/>
  </xdr:twoCellAnchor>
  <xdr:twoCellAnchor>
    <xdr:from>
      <xdr:col>1</xdr:col>
      <xdr:colOff>19050</xdr:colOff>
      <xdr:row>219</xdr:row>
      <xdr:rowOff>28575</xdr:rowOff>
    </xdr:from>
    <xdr:to>
      <xdr:col>9</xdr:col>
      <xdr:colOff>0</xdr:colOff>
      <xdr:row>223</xdr:row>
      <xdr:rowOff>0</xdr:rowOff>
    </xdr:to>
    <xdr:sp>
      <xdr:nvSpPr>
        <xdr:cNvPr id="7" name="Text 18"/>
        <xdr:cNvSpPr txBox="1">
          <a:spLocks noChangeArrowheads="1"/>
        </xdr:cNvSpPr>
      </xdr:nvSpPr>
      <xdr:spPr>
        <a:xfrm>
          <a:off x="323850" y="33004125"/>
          <a:ext cx="5886450" cy="5429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Profit before tax of the Group for the quarter under review of RM2.9 million is lower than the immediate preceding quarter's results of RM3.5 million mainly due to spikes in costs for raw materials and other petroleum derivatives as well as appreciation of RM against USD as explained in </a:t>
          </a:r>
          <a:r>
            <a:rPr lang="en-US" cap="none" sz="1000" b="1" i="0" u="none" baseline="0">
              <a:latin typeface="Times New Roman"/>
              <a:ea typeface="Times New Roman"/>
              <a:cs typeface="Times New Roman"/>
            </a:rPr>
            <a:t>Note B1 </a:t>
          </a:r>
          <a:r>
            <a:rPr lang="en-US" cap="none" sz="1000" b="0" i="0" u="none" baseline="0">
              <a:latin typeface="Times New Roman"/>
              <a:ea typeface="Times New Roman"/>
              <a:cs typeface="Times New Roman"/>
            </a:rPr>
            <a:t>above. </a:t>
          </a:r>
        </a:p>
      </xdr:txBody>
    </xdr:sp>
    <xdr:clientData/>
  </xdr:twoCellAnchor>
  <xdr:twoCellAnchor>
    <xdr:from>
      <xdr:col>1</xdr:col>
      <xdr:colOff>9525</xdr:colOff>
      <xdr:row>227</xdr:row>
      <xdr:rowOff>9525</xdr:rowOff>
    </xdr:from>
    <xdr:to>
      <xdr:col>9</xdr:col>
      <xdr:colOff>0</xdr:colOff>
      <xdr:row>233</xdr:row>
      <xdr:rowOff>0</xdr:rowOff>
    </xdr:to>
    <xdr:sp>
      <xdr:nvSpPr>
        <xdr:cNvPr id="8" name="Text 18"/>
        <xdr:cNvSpPr txBox="1">
          <a:spLocks noChangeArrowheads="1"/>
        </xdr:cNvSpPr>
      </xdr:nvSpPr>
      <xdr:spPr>
        <a:xfrm>
          <a:off x="314325" y="34128075"/>
          <a:ext cx="5895975" cy="847725"/>
        </a:xfrm>
        <a:prstGeom prst="rect">
          <a:avLst/>
        </a:prstGeom>
        <a:solidFill>
          <a:srgbClr val="FFFFFF"/>
        </a:solidFill>
        <a:ln w="1" cmpd="sng">
          <a:noFill/>
        </a:ln>
      </xdr:spPr>
      <xdr:txBody>
        <a:bodyPr vertOverflow="clip" wrap="square"/>
        <a:p>
          <a:pPr algn="l">
            <a:defRPr/>
          </a:pPr>
          <a:r>
            <a:rPr lang="en-US" cap="none" sz="1000" b="0" i="0" u="none" baseline="0"/>
            <a:t>Moving forward, the Group plans to move up the value chain by penetrating higher-end segments with enhanced modern designs and materials in tandem with its current growth in business volume.
The Group remains cautious of the potential impact of continuing high raw material prices and global oil prices on its competitiveness.</a:t>
          </a:r>
        </a:p>
      </xdr:txBody>
    </xdr:sp>
    <xdr:clientData/>
  </xdr:twoCellAnchor>
  <xdr:twoCellAnchor>
    <xdr:from>
      <xdr:col>1</xdr:col>
      <xdr:colOff>9525</xdr:colOff>
      <xdr:row>77</xdr:row>
      <xdr:rowOff>9525</xdr:rowOff>
    </xdr:from>
    <xdr:to>
      <xdr:col>9</xdr:col>
      <xdr:colOff>0</xdr:colOff>
      <xdr:row>78</xdr:row>
      <xdr:rowOff>85725</xdr:rowOff>
    </xdr:to>
    <xdr:sp>
      <xdr:nvSpPr>
        <xdr:cNvPr id="9" name="Text 18"/>
        <xdr:cNvSpPr txBox="1">
          <a:spLocks noChangeArrowheads="1"/>
        </xdr:cNvSpPr>
      </xdr:nvSpPr>
      <xdr:spPr>
        <a:xfrm>
          <a:off x="314325" y="12134850"/>
          <a:ext cx="5895975" cy="2190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were no dividends paid since the last financial year ended 31 December 2005. 
</a:t>
          </a:r>
        </a:p>
      </xdr:txBody>
    </xdr:sp>
    <xdr:clientData/>
  </xdr:twoCellAnchor>
  <xdr:twoCellAnchor>
    <xdr:from>
      <xdr:col>1</xdr:col>
      <xdr:colOff>9525</xdr:colOff>
      <xdr:row>233</xdr:row>
      <xdr:rowOff>0</xdr:rowOff>
    </xdr:from>
    <xdr:to>
      <xdr:col>8</xdr:col>
      <xdr:colOff>304800</xdr:colOff>
      <xdr:row>233</xdr:row>
      <xdr:rowOff>0</xdr:rowOff>
    </xdr:to>
    <xdr:sp>
      <xdr:nvSpPr>
        <xdr:cNvPr id="10" name="Text 18"/>
        <xdr:cNvSpPr txBox="1">
          <a:spLocks noChangeArrowheads="1"/>
        </xdr:cNvSpPr>
      </xdr:nvSpPr>
      <xdr:spPr>
        <a:xfrm>
          <a:off x="314325" y="34975800"/>
          <a:ext cx="58959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256</xdr:row>
      <xdr:rowOff>57150</xdr:rowOff>
    </xdr:from>
    <xdr:to>
      <xdr:col>9</xdr:col>
      <xdr:colOff>28575</xdr:colOff>
      <xdr:row>258</xdr:row>
      <xdr:rowOff>114300</xdr:rowOff>
    </xdr:to>
    <xdr:sp>
      <xdr:nvSpPr>
        <xdr:cNvPr id="11" name="Text 18"/>
        <xdr:cNvSpPr txBox="1">
          <a:spLocks noChangeArrowheads="1"/>
        </xdr:cNvSpPr>
      </xdr:nvSpPr>
      <xdr:spPr>
        <a:xfrm>
          <a:off x="342900" y="38385750"/>
          <a:ext cx="5895975"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material sales of unquoted investments and/or properties for the current quarter and financial period under review.</a:t>
          </a:r>
        </a:p>
      </xdr:txBody>
    </xdr:sp>
    <xdr:clientData/>
  </xdr:twoCellAnchor>
  <xdr:twoCellAnchor>
    <xdr:from>
      <xdr:col>1</xdr:col>
      <xdr:colOff>9525</xdr:colOff>
      <xdr:row>262</xdr:row>
      <xdr:rowOff>85725</xdr:rowOff>
    </xdr:from>
    <xdr:to>
      <xdr:col>9</xdr:col>
      <xdr:colOff>0</xdr:colOff>
      <xdr:row>265</xdr:row>
      <xdr:rowOff>28575</xdr:rowOff>
    </xdr:to>
    <xdr:sp>
      <xdr:nvSpPr>
        <xdr:cNvPr id="12" name="Text 18"/>
        <xdr:cNvSpPr txBox="1">
          <a:spLocks noChangeArrowheads="1"/>
        </xdr:cNvSpPr>
      </xdr:nvSpPr>
      <xdr:spPr>
        <a:xfrm>
          <a:off x="314325" y="39328725"/>
          <a:ext cx="5895975" cy="4191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1</xdr:col>
      <xdr:colOff>28575</xdr:colOff>
      <xdr:row>268</xdr:row>
      <xdr:rowOff>28575</xdr:rowOff>
    </xdr:from>
    <xdr:to>
      <xdr:col>9</xdr:col>
      <xdr:colOff>9525</xdr:colOff>
      <xdr:row>313</xdr:row>
      <xdr:rowOff>19050</xdr:rowOff>
    </xdr:to>
    <xdr:sp>
      <xdr:nvSpPr>
        <xdr:cNvPr id="13" name="Text 18"/>
        <xdr:cNvSpPr txBox="1">
          <a:spLocks noChangeArrowheads="1"/>
        </xdr:cNvSpPr>
      </xdr:nvSpPr>
      <xdr:spPr>
        <a:xfrm>
          <a:off x="333375" y="40195500"/>
          <a:ext cx="5886450" cy="6419850"/>
        </a:xfrm>
        <a:prstGeom prst="rect">
          <a:avLst/>
        </a:prstGeom>
        <a:solidFill>
          <a:srgbClr val="FFFFFF"/>
        </a:solidFill>
        <a:ln w="1" cmpd="sng">
          <a:noFill/>
        </a:ln>
      </xdr:spPr>
      <xdr:txBody>
        <a:bodyPr vertOverflow="clip" wrap="square"/>
        <a:p>
          <a:pPr algn="just">
            <a:defRPr/>
          </a:pPr>
          <a:r>
            <a:rPr lang="en-US" cap="none" sz="1000" b="1" i="0" u="sng" baseline="0">
              <a:solidFill>
                <a:srgbClr val="000000"/>
              </a:solidFill>
              <a:latin typeface="Times New Roman"/>
              <a:ea typeface="Times New Roman"/>
              <a:cs typeface="Times New Roman"/>
            </a:rPr>
            <a:t>Proposal:</a:t>
          </a:r>
          <a:r>
            <a:rPr lang="en-US" cap="none" sz="1000" b="0" i="0" u="none" baseline="0">
              <a:solidFill>
                <a:srgbClr val="000000"/>
              </a:solidFill>
              <a:latin typeface="Times New Roman"/>
              <a:ea typeface="Times New Roman"/>
              <a:cs typeface="Times New Roman"/>
            </a:rPr>
            <a:t>
The Company ("DPS") announced on 21 July 2005 its intention to implement the following proposals:
a) Proposed transfer of the listing of and quotation for the entire issued and paid-up share capital of DPS of   
     RM60,000,000 comprising 120,000,000 ordinary shares of RM0.50 each in DPS ("Shares") from the 
     Second Board to Main Board of Bursa Malaysia Securities Berhad ("Bursa Securities") ("Proposed 
     Transfer")
b) Proposed private placement of up to 12,000,000 new Shares, representing 10% of the issued and paid-up 
     share capital of DPS ("Placement Shares") ("Proposed Private Placement")
c) Proposed purchase of its own ordinary shares of up to 10% of the issued and paid-up share capital of DPS 
     ("Proposed Share Buy-Back"); and
d) Proposed establishment of an employee share option scheme for the granting of options to eligible 
     employees and/or directors of DPS and its subsidiary companies ("Group") to subscribe for up to 
     18,000,000 new Shares representing 15% of the issued and paid-up share capital of DPS ("Proposed 
     ESOS"); and
e) In conjunction with the Proposed ESOS, the Board proposes that the Company's Articles of Association 
     be amended to allow the Company to extend the ESOS options to its Non-Executive Directors ("Proposed 
     Amendments to the Articles")
</a:t>
          </a:r>
          <a:r>
            <a:rPr lang="en-US" cap="none" sz="1000" b="1" i="0" u="sng" baseline="0">
              <a:solidFill>
                <a:srgbClr val="000000"/>
              </a:solidFill>
              <a:latin typeface="Times New Roman"/>
              <a:ea typeface="Times New Roman"/>
              <a:cs typeface="Times New Roman"/>
            </a:rPr>
            <a:t>Update:</a:t>
          </a:r>
          <a:r>
            <a:rPr lang="en-US" cap="none" sz="1000" b="0" i="0" u="none" baseline="0">
              <a:solidFill>
                <a:srgbClr val="000000"/>
              </a:solidFill>
              <a:latin typeface="Times New Roman"/>
              <a:ea typeface="Times New Roman"/>
              <a:cs typeface="Times New Roman"/>
            </a:rPr>
            <a:t>
Bursa Malaysia Securities Berhad had vide its letter dated 8 September 2005 approved-in-principle the listing of new ordinary shares of RM0.50 each to be issued pursuant to the exercise of options granted under the ESOS of up to fifteen percent (15%) of the issued and paid-up share capital of the Company at any point in time during the duration of the ESOS, subject to shareholders' approval and receipt of a certified true copy of the resolution passed at its general meeting approving the ESOS. 
Ministry of International Trade and Industry ("MITI") vide its letter dated 3 October 2005 had taken note and has no objection to the Private Placement, subject to Securities Commission approval and notification of private placement subscribers to MITI for the purpose of equity computation.
Securities Commission ("SC") had also vide its letter dated 10 October 2005 approved the Proposed Transfer and Proposed Private Placement., subject to specific terms and conditions as disclosed in the announcement to the Bursa Malaysia on 12 October 2005. The SC, vide its same letter dated 10 October 2005, had also approved the Proposed Transfer and Proposed Private Placement under the Foreign Investment Committee Guidelines on the Acquisition of Interests, Mergers and Take-Overs by Local and Foreign Interests.
Bursa Malaysia vide its letter dated 25 October 2005 approved-in-principle the Proposed Transfer and Proposed Private Placement , subject to terms and conditions imposed. The Proposed Transfer was successfully carried out on 9 November 2005.
The Proposed Amendments to the Articles, Proposed ESOS and Proposed Share Buy-Back were approved by the Company's Extraordinary General Meeting ("EGM") on 9 January 2006.
The Private Placement was successfuly completed on 19 April 2006.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340</xdr:row>
      <xdr:rowOff>0</xdr:rowOff>
    </xdr:from>
    <xdr:to>
      <xdr:col>9</xdr:col>
      <xdr:colOff>0</xdr:colOff>
      <xdr:row>341</xdr:row>
      <xdr:rowOff>76200</xdr:rowOff>
    </xdr:to>
    <xdr:sp>
      <xdr:nvSpPr>
        <xdr:cNvPr id="14" name="Text 18"/>
        <xdr:cNvSpPr txBox="1">
          <a:spLocks noChangeArrowheads="1"/>
        </xdr:cNvSpPr>
      </xdr:nvSpPr>
      <xdr:spPr>
        <a:xfrm>
          <a:off x="314325" y="50739675"/>
          <a:ext cx="5895975" cy="2095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is not engaged in any material litigation as at the date of this announcement.</a:t>
          </a:r>
        </a:p>
      </xdr:txBody>
    </xdr:sp>
    <xdr:clientData/>
  </xdr:twoCellAnchor>
  <xdr:twoCellAnchor>
    <xdr:from>
      <xdr:col>1</xdr:col>
      <xdr:colOff>9525</xdr:colOff>
      <xdr:row>8</xdr:row>
      <xdr:rowOff>133350</xdr:rowOff>
    </xdr:from>
    <xdr:to>
      <xdr:col>8</xdr:col>
      <xdr:colOff>266700</xdr:colOff>
      <xdr:row>36</xdr:row>
      <xdr:rowOff>85725</xdr:rowOff>
    </xdr:to>
    <xdr:sp>
      <xdr:nvSpPr>
        <xdr:cNvPr id="15" name="TextBox 15"/>
        <xdr:cNvSpPr txBox="1">
          <a:spLocks noChangeArrowheads="1"/>
        </xdr:cNvSpPr>
      </xdr:nvSpPr>
      <xdr:spPr>
        <a:xfrm>
          <a:off x="314325" y="1314450"/>
          <a:ext cx="5857875" cy="44577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Chapter 9 Part K of the Listing Requirements of Bursa Malaysia Securities Berhad ("BMSB"). 
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
The same accounting policies and methods of computation are followed in the interim financial statements as compared with the financial statements for the year ended 31 December 2005 except for change of accounting policies on:
(a) the recognition of deferred tax asset for the carryforward of untilised re-investment allowance that gives rise to a deductible temporary difference.  The Group ceases to recognise this deferred tax asset amounted to RM3,659,158 as at 1 January 2006 as the Directors are of the view that this will lead to a more transparent presentation of financial statements.  This cessation of recognition has resulted in a debit to the retained profits.
(b) the carryforward  and amortisation of negative goodwill on adoption of FRS 3, Business Combinations.  FRS 3 prohibits the creditation of negative goodwill and requires the release of negative goodwill to retained profits immediately.  Accordingly, the balance of negative goodwill which has not been credited amounted to RM4,406,968 as at 1 January 2006 has been credited immediately to retained profits. 
</a:t>
          </a:r>
        </a:p>
      </xdr:txBody>
    </xdr:sp>
    <xdr:clientData/>
  </xdr:twoCellAnchor>
  <xdr:twoCellAnchor>
    <xdr:from>
      <xdr:col>1</xdr:col>
      <xdr:colOff>19050</xdr:colOff>
      <xdr:row>70</xdr:row>
      <xdr:rowOff>28575</xdr:rowOff>
    </xdr:from>
    <xdr:to>
      <xdr:col>9</xdr:col>
      <xdr:colOff>0</xdr:colOff>
      <xdr:row>73</xdr:row>
      <xdr:rowOff>0</xdr:rowOff>
    </xdr:to>
    <xdr:sp>
      <xdr:nvSpPr>
        <xdr:cNvPr id="16" name="TextBox 16"/>
        <xdr:cNvSpPr txBox="1">
          <a:spLocks noChangeArrowheads="1"/>
        </xdr:cNvSpPr>
      </xdr:nvSpPr>
      <xdr:spPr>
        <a:xfrm>
          <a:off x="323850" y="11020425"/>
          <a:ext cx="5886450" cy="43815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quarter and financial period under review.</a:t>
          </a:r>
        </a:p>
      </xdr:txBody>
    </xdr:sp>
    <xdr:clientData/>
  </xdr:twoCellAnchor>
  <xdr:twoCellAnchor>
    <xdr:from>
      <xdr:col>0</xdr:col>
      <xdr:colOff>295275</xdr:colOff>
      <xdr:row>372</xdr:row>
      <xdr:rowOff>0</xdr:rowOff>
    </xdr:from>
    <xdr:to>
      <xdr:col>8</xdr:col>
      <xdr:colOff>247650</xdr:colOff>
      <xdr:row>374</xdr:row>
      <xdr:rowOff>47625</xdr:rowOff>
    </xdr:to>
    <xdr:sp>
      <xdr:nvSpPr>
        <xdr:cNvPr id="17" name="TextBox 17"/>
        <xdr:cNvSpPr txBox="1">
          <a:spLocks noChangeArrowheads="1"/>
        </xdr:cNvSpPr>
      </xdr:nvSpPr>
      <xdr:spPr>
        <a:xfrm>
          <a:off x="295275" y="55597425"/>
          <a:ext cx="5857875" cy="33337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137</xdr:row>
      <xdr:rowOff>0</xdr:rowOff>
    </xdr:from>
    <xdr:to>
      <xdr:col>8</xdr:col>
      <xdr:colOff>304800</xdr:colOff>
      <xdr:row>137</xdr:row>
      <xdr:rowOff>0</xdr:rowOff>
    </xdr:to>
    <xdr:sp>
      <xdr:nvSpPr>
        <xdr:cNvPr id="18" name="TextBox 18"/>
        <xdr:cNvSpPr txBox="1">
          <a:spLocks noChangeArrowheads="1"/>
        </xdr:cNvSpPr>
      </xdr:nvSpPr>
      <xdr:spPr>
        <a:xfrm>
          <a:off x="323850" y="21526500"/>
          <a:ext cx="58864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137</xdr:row>
      <xdr:rowOff>0</xdr:rowOff>
    </xdr:from>
    <xdr:to>
      <xdr:col>8</xdr:col>
      <xdr:colOff>304800</xdr:colOff>
      <xdr:row>137</xdr:row>
      <xdr:rowOff>0</xdr:rowOff>
    </xdr:to>
    <xdr:sp>
      <xdr:nvSpPr>
        <xdr:cNvPr id="19" name="TextBox 19"/>
        <xdr:cNvSpPr txBox="1">
          <a:spLocks noChangeArrowheads="1"/>
        </xdr:cNvSpPr>
      </xdr:nvSpPr>
      <xdr:spPr>
        <a:xfrm>
          <a:off x="304800" y="21526500"/>
          <a:ext cx="59055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46</xdr:row>
      <xdr:rowOff>0</xdr:rowOff>
    </xdr:from>
    <xdr:to>
      <xdr:col>8</xdr:col>
      <xdr:colOff>304800</xdr:colOff>
      <xdr:row>46</xdr:row>
      <xdr:rowOff>0</xdr:rowOff>
    </xdr:to>
    <xdr:sp>
      <xdr:nvSpPr>
        <xdr:cNvPr id="20" name="Text 18"/>
        <xdr:cNvSpPr txBox="1">
          <a:spLocks noChangeArrowheads="1"/>
        </xdr:cNvSpPr>
      </xdr:nvSpPr>
      <xdr:spPr>
        <a:xfrm>
          <a:off x="314325" y="7200900"/>
          <a:ext cx="58959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247</xdr:row>
      <xdr:rowOff>9525</xdr:rowOff>
    </xdr:from>
    <xdr:to>
      <xdr:col>9</xdr:col>
      <xdr:colOff>0</xdr:colOff>
      <xdr:row>250</xdr:row>
      <xdr:rowOff>0</xdr:rowOff>
    </xdr:to>
    <xdr:sp>
      <xdr:nvSpPr>
        <xdr:cNvPr id="21" name="Text 18"/>
        <xdr:cNvSpPr txBox="1">
          <a:spLocks noChangeArrowheads="1"/>
        </xdr:cNvSpPr>
      </xdr:nvSpPr>
      <xdr:spPr>
        <a:xfrm>
          <a:off x="314325" y="36966525"/>
          <a:ext cx="5895975" cy="4191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effective tax rate for the periods presented above is lower than the statutory tax rate due to the availability of  reinvestment allowances and double tax deduction  incentive for exports in reducing taxable income. </a:t>
          </a:r>
        </a:p>
      </xdr:txBody>
    </xdr:sp>
    <xdr:clientData/>
  </xdr:twoCellAnchor>
  <xdr:twoCellAnchor>
    <xdr:from>
      <xdr:col>0</xdr:col>
      <xdr:colOff>295275</xdr:colOff>
      <xdr:row>332</xdr:row>
      <xdr:rowOff>104775</xdr:rowOff>
    </xdr:from>
    <xdr:to>
      <xdr:col>8</xdr:col>
      <xdr:colOff>285750</xdr:colOff>
      <xdr:row>335</xdr:row>
      <xdr:rowOff>28575</xdr:rowOff>
    </xdr:to>
    <xdr:sp>
      <xdr:nvSpPr>
        <xdr:cNvPr id="22" name="Text 18"/>
        <xdr:cNvSpPr txBox="1">
          <a:spLocks noChangeArrowheads="1"/>
        </xdr:cNvSpPr>
      </xdr:nvSpPr>
      <xdr:spPr>
        <a:xfrm>
          <a:off x="295275" y="49530000"/>
          <a:ext cx="5895975"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128</xdr:row>
      <xdr:rowOff>9525</xdr:rowOff>
    </xdr:from>
    <xdr:to>
      <xdr:col>9</xdr:col>
      <xdr:colOff>0</xdr:colOff>
      <xdr:row>130</xdr:row>
      <xdr:rowOff>152400</xdr:rowOff>
    </xdr:to>
    <xdr:sp>
      <xdr:nvSpPr>
        <xdr:cNvPr id="23" name="Text 18"/>
        <xdr:cNvSpPr txBox="1">
          <a:spLocks noChangeArrowheads="1"/>
        </xdr:cNvSpPr>
      </xdr:nvSpPr>
      <xdr:spPr>
        <a:xfrm>
          <a:off x="314325" y="20135850"/>
          <a:ext cx="5895975" cy="4286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 for the year ended 31 December 2005.</a:t>
          </a:r>
        </a:p>
      </xdr:txBody>
    </xdr:sp>
    <xdr:clientData/>
  </xdr:twoCellAnchor>
  <xdr:twoCellAnchor>
    <xdr:from>
      <xdr:col>0</xdr:col>
      <xdr:colOff>257175</xdr:colOff>
      <xdr:row>346</xdr:row>
      <xdr:rowOff>9525</xdr:rowOff>
    </xdr:from>
    <xdr:to>
      <xdr:col>8</xdr:col>
      <xdr:colOff>209550</xdr:colOff>
      <xdr:row>353</xdr:row>
      <xdr:rowOff>19050</xdr:rowOff>
    </xdr:to>
    <xdr:sp>
      <xdr:nvSpPr>
        <xdr:cNvPr id="24" name="TextBox 24"/>
        <xdr:cNvSpPr txBox="1">
          <a:spLocks noChangeArrowheads="1"/>
        </xdr:cNvSpPr>
      </xdr:nvSpPr>
      <xdr:spPr>
        <a:xfrm>
          <a:off x="257175" y="51492150"/>
          <a:ext cx="5857875" cy="1009650"/>
        </a:xfrm>
        <a:prstGeom prst="rect">
          <a:avLst/>
        </a:prstGeom>
        <a:solidFill>
          <a:srgbClr val="FFFFFF"/>
        </a:solidFill>
        <a:ln w="9525" cmpd="sng">
          <a:noFill/>
        </a:ln>
      </xdr:spPr>
      <xdr:txBody>
        <a:bodyPr vertOverflow="clip" wrap="square"/>
        <a:p>
          <a:pPr algn="l">
            <a:defRPr/>
          </a:pPr>
          <a:r>
            <a:rPr lang="en-US" cap="none" sz="1000" b="0" i="0" u="none" baseline="0"/>
            <a:t>The Board of Directors are pleased to inform that the Company's AGM on 21 June 2006 has approved a final dividend of  6% (ie. 3 sen) per ordinary share tax-exempt amounting to RM3.96 million in respect of the financial year ended 31 December 2005.  This dividend is payable on 18 September 2006 and has been accounted for in the Statement of Changes in Equity of the Group for quarter ended 30 June 2006.  
The Board of Directors do not recommend any interim dividend for the current quarter under review.</a:t>
          </a:r>
        </a:p>
      </xdr:txBody>
    </xdr:sp>
    <xdr:clientData/>
  </xdr:twoCellAnchor>
  <xdr:twoCellAnchor>
    <xdr:from>
      <xdr:col>1</xdr:col>
      <xdr:colOff>9525</xdr:colOff>
      <xdr:row>51</xdr:row>
      <xdr:rowOff>9525</xdr:rowOff>
    </xdr:from>
    <xdr:to>
      <xdr:col>8</xdr:col>
      <xdr:colOff>304800</xdr:colOff>
      <xdr:row>53</xdr:row>
      <xdr:rowOff>133350</xdr:rowOff>
    </xdr:to>
    <xdr:sp>
      <xdr:nvSpPr>
        <xdr:cNvPr id="25" name="Text 18"/>
        <xdr:cNvSpPr txBox="1">
          <a:spLocks noChangeArrowheads="1"/>
        </xdr:cNvSpPr>
      </xdr:nvSpPr>
      <xdr:spPr>
        <a:xfrm>
          <a:off x="314325" y="7962900"/>
          <a:ext cx="5895975" cy="4095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a:t>
          </a:r>
        </a:p>
      </xdr:txBody>
    </xdr:sp>
    <xdr:clientData/>
  </xdr:twoCellAnchor>
  <xdr:twoCellAnchor>
    <xdr:from>
      <xdr:col>0</xdr:col>
      <xdr:colOff>295275</xdr:colOff>
      <xdr:row>101</xdr:row>
      <xdr:rowOff>104775</xdr:rowOff>
    </xdr:from>
    <xdr:to>
      <xdr:col>8</xdr:col>
      <xdr:colOff>285750</xdr:colOff>
      <xdr:row>109</xdr:row>
      <xdr:rowOff>0</xdr:rowOff>
    </xdr:to>
    <xdr:sp>
      <xdr:nvSpPr>
        <xdr:cNvPr id="26" name="Text 18"/>
        <xdr:cNvSpPr txBox="1">
          <a:spLocks noChangeArrowheads="1"/>
        </xdr:cNvSpPr>
      </xdr:nvSpPr>
      <xdr:spPr>
        <a:xfrm>
          <a:off x="295275" y="15973425"/>
          <a:ext cx="5895975" cy="1038225"/>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a:t>
          </a:r>
        </a:p>
      </xdr:txBody>
    </xdr:sp>
    <xdr:clientData/>
  </xdr:twoCellAnchor>
  <xdr:twoCellAnchor>
    <xdr:from>
      <xdr:col>1</xdr:col>
      <xdr:colOff>19050</xdr:colOff>
      <xdr:row>442</xdr:row>
      <xdr:rowOff>9525</xdr:rowOff>
    </xdr:from>
    <xdr:to>
      <xdr:col>9</xdr:col>
      <xdr:colOff>0</xdr:colOff>
      <xdr:row>482</xdr:row>
      <xdr:rowOff>57150</xdr:rowOff>
    </xdr:to>
    <xdr:sp>
      <xdr:nvSpPr>
        <xdr:cNvPr id="27" name="Text 18"/>
        <xdr:cNvSpPr txBox="1">
          <a:spLocks noChangeArrowheads="1"/>
        </xdr:cNvSpPr>
      </xdr:nvSpPr>
      <xdr:spPr>
        <a:xfrm>
          <a:off x="323850" y="65722500"/>
          <a:ext cx="5886450" cy="5762625"/>
        </a:xfrm>
        <a:prstGeom prst="rect">
          <a:avLst/>
        </a:prstGeom>
        <a:solidFill>
          <a:srgbClr val="FFFFFF"/>
        </a:solidFill>
        <a:ln w="1" cmpd="sng">
          <a:noFill/>
        </a:ln>
      </xdr:spPr>
      <xdr:txBody>
        <a:bodyPr vertOverflow="clip" wrap="square"/>
        <a:p>
          <a:pPr algn="just">
            <a:defRPr/>
          </a:pPr>
          <a:r>
            <a:rPr lang="en-US" cap="none" sz="1000" b="1" i="0" u="none" baseline="0">
              <a:solidFill>
                <a:srgbClr val="000000"/>
              </a:solidFill>
              <a:latin typeface="Times New Roman"/>
              <a:ea typeface="Times New Roman"/>
              <a:cs typeface="Times New Roman"/>
            </a:rPr>
            <a:t>Status of obtaining permanent approvals for structures and ownership transfer of properties are as follows:</a:t>
          </a:r>
          <a:r>
            <a:rPr lang="en-US" cap="none" sz="1000" b="1" i="0" u="sng" baseline="0">
              <a:solidFill>
                <a:srgbClr val="000000"/>
              </a:solidFill>
              <a:latin typeface="Times New Roman"/>
              <a:ea typeface="Times New Roman"/>
              <a:cs typeface="Times New Roman"/>
            </a:rPr>
            <a:t>
COMPLETED</a:t>
          </a:r>
          <a:r>
            <a:rPr lang="en-US" cap="none" sz="1000" b="0" i="0" u="none" baseline="0">
              <a:latin typeface="Times New Roman"/>
              <a:ea typeface="Times New Roman"/>
              <a:cs typeface="Times New Roman"/>
            </a:rPr>
            <a:t>
a) Permanent approval for the structures held under PT NO. 266 &amp; 267 (Lot 1629)  has been obtained on 22nd July 2004 vide reference no.:JPKB/MPMBB: 00552/96.
b) Permanent approval for  structures held under PT NO. 4129, 4114 &amp; 4113 has been obtained on 22nd July 2004 vide reference no.:JPKB/MPMBB: 05027/2002.
c) Lot 3702 - Ownership has been transferred and registered under Shantawood on 9 August 2002 as confirmed by Chee Siah Le Kee &amp; Partners in their letter dated 7 Jan 2004.
d) Lot 4095 - Ownership has been transferred and registered under Shantawood on 17 November 2005 as confirmed by Yap Koon Roy &amp; Associates in their letter dated 4 April 2006.
</a:t>
          </a:r>
          <a:r>
            <a:rPr lang="en-US" cap="none" sz="1000" b="1" i="0" u="sng" baseline="0">
              <a:latin typeface="Times New Roman"/>
              <a:ea typeface="Times New Roman"/>
              <a:cs typeface="Times New Roman"/>
            </a:rPr>
            <a:t>NOT COMPLETED</a:t>
          </a:r>
          <a:r>
            <a:rPr lang="en-US" cap="none" sz="1000" b="0" i="0" u="none" baseline="0">
              <a:latin typeface="Times New Roman"/>
              <a:ea typeface="Times New Roman"/>
              <a:cs typeface="Times New Roman"/>
            </a:rPr>
            <a:t>
a) Lot 3701 - The Memorandum of Transfer of Title (Form 14A) has been signed by Shantawood on 11 Nov 2003 and forwarded to solicitors, San &amp; Associates on 13 Nov 2003. The relevant documents were forwarded by San &amp; Associates to Ketua Pengarah Insolvensi, Pulau Pinang for certification of all the original documents on 8 September 2005 and the same has been forwarded by Ketua Pengarah Insolvensi, Pulau Pinang to Ketua Pengarah Insolvensi Malaysia in Putrajaya, Kuala Lumpur on 5 October 2005. The Memorandum of Transfer has been returned by the Ketua Pengarah Insolvensi, Pulau Pinang to the solicitors on 1 June 2006 and the same is currently pending stamping at the stamp office, Penang. The delay in forwarding the said Memorandum of Transfer despite execution in 2003 was due to the previous arrangements which required submission in bulk whereby a minimum of fifty (50) Memorandum of Transfers are to be forwarded prior to execution being carried out by the Ketua Pengarah Insolvensi Malaysia. 
b) Lot 4096 - The Memorandum Of Transfer of Title (Form 14A) has been signed by Shantawood and PKNM on 20 August 2004 and Yap Koon Roy &amp; Associates had forwarded the same for adjudication. Stamp duty was paid on 15 September 2004. Shantawood has also signed the loan documents to finance the purchase of Lot 4096. The Solicitors handling the loan documents has written to the existing chargee on 4 January 2006 for redemption statement. A further written reminder has also been sent to the chargee on 4 April 2006. The Solicitors have also on 12 April 2006, 15 May 2006 and 16 May 2006 respectively spoken to the officer in charge in the existing chargee’s office for the redemption statement. The Solicitors are currently still pursuing the redemption statement from the bank.
</a:t>
          </a:r>
        </a:p>
      </xdr:txBody>
    </xdr:sp>
    <xdr:clientData/>
  </xdr:twoCellAnchor>
  <xdr:twoCellAnchor>
    <xdr:from>
      <xdr:col>1</xdr:col>
      <xdr:colOff>0</xdr:colOff>
      <xdr:row>380</xdr:row>
      <xdr:rowOff>9525</xdr:rowOff>
    </xdr:from>
    <xdr:to>
      <xdr:col>8</xdr:col>
      <xdr:colOff>257175</xdr:colOff>
      <xdr:row>382</xdr:row>
      <xdr:rowOff>114300</xdr:rowOff>
    </xdr:to>
    <xdr:sp>
      <xdr:nvSpPr>
        <xdr:cNvPr id="28" name="TextBox 28"/>
        <xdr:cNvSpPr txBox="1">
          <a:spLocks noChangeArrowheads="1"/>
        </xdr:cNvSpPr>
      </xdr:nvSpPr>
      <xdr:spPr>
        <a:xfrm>
          <a:off x="304800" y="56635650"/>
          <a:ext cx="5857875" cy="390525"/>
        </a:xfrm>
        <a:prstGeom prst="rect">
          <a:avLst/>
        </a:prstGeom>
        <a:solidFill>
          <a:srgbClr val="FFFFFF"/>
        </a:solidFill>
        <a:ln w="9525" cmpd="sng">
          <a:noFill/>
        </a:ln>
      </xdr:spPr>
      <xdr:txBody>
        <a:bodyPr vertOverflow="clip" wrap="square"/>
        <a:p>
          <a:pPr algn="l">
            <a:defRPr/>
          </a:pPr>
          <a:r>
            <a:rPr lang="en-US" cap="none" sz="1000" b="0" i="0" u="none" baseline="0"/>
            <a:t>Status of  utilisation of proceeds as at 30 June 2006 arising from the Private Placement completed on 19 April 2006 amounting to RM7,320,000 are as follows:</a:t>
          </a:r>
        </a:p>
      </xdr:txBody>
    </xdr:sp>
    <xdr:clientData/>
  </xdr:twoCellAnchor>
  <xdr:twoCellAnchor>
    <xdr:from>
      <xdr:col>1</xdr:col>
      <xdr:colOff>9525</xdr:colOff>
      <xdr:row>330</xdr:row>
      <xdr:rowOff>0</xdr:rowOff>
    </xdr:from>
    <xdr:to>
      <xdr:col>8</xdr:col>
      <xdr:colOff>247650</xdr:colOff>
      <xdr:row>330</xdr:row>
      <xdr:rowOff>0</xdr:rowOff>
    </xdr:to>
    <xdr:sp>
      <xdr:nvSpPr>
        <xdr:cNvPr id="29" name="Text 18"/>
        <xdr:cNvSpPr txBox="1">
          <a:spLocks noChangeArrowheads="1"/>
        </xdr:cNvSpPr>
      </xdr:nvSpPr>
      <xdr:spPr>
        <a:xfrm>
          <a:off x="314325" y="49044225"/>
          <a:ext cx="58388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395</xdr:row>
      <xdr:rowOff>9525</xdr:rowOff>
    </xdr:from>
    <xdr:to>
      <xdr:col>8</xdr:col>
      <xdr:colOff>257175</xdr:colOff>
      <xdr:row>400</xdr:row>
      <xdr:rowOff>0</xdr:rowOff>
    </xdr:to>
    <xdr:sp>
      <xdr:nvSpPr>
        <xdr:cNvPr id="30" name="TextBox 30"/>
        <xdr:cNvSpPr txBox="1">
          <a:spLocks noChangeArrowheads="1"/>
        </xdr:cNvSpPr>
      </xdr:nvSpPr>
      <xdr:spPr>
        <a:xfrm>
          <a:off x="304800" y="59007375"/>
          <a:ext cx="5857875" cy="704850"/>
        </a:xfrm>
        <a:prstGeom prst="rect">
          <a:avLst/>
        </a:prstGeom>
        <a:solidFill>
          <a:srgbClr val="FFFFFF"/>
        </a:solidFill>
        <a:ln w="9525" cmpd="sng">
          <a:noFill/>
        </a:ln>
      </xdr:spPr>
      <xdr:txBody>
        <a:bodyPr vertOverflow="clip" wrap="square"/>
        <a:p>
          <a:pPr algn="l">
            <a:defRPr/>
          </a:pPr>
          <a:r>
            <a:rPr lang="en-US" cap="none" sz="1000" b="0" i="0" u="none" baseline="0"/>
            <a:t>@ Total expenses incurred for the Proposed Transfer and the Proposed Private Placement exercise amounted to RM187,910 and was written-off against the share premium account (RM67,585 in year 2005 and RM120,325 in the current financial year). The unutilized portion amounting to RM162,090 was reclassified to working capital purpose and has since been fully utilised.</a:t>
          </a:r>
        </a:p>
      </xdr:txBody>
    </xdr:sp>
    <xdr:clientData/>
  </xdr:twoCellAnchor>
  <xdr:twoCellAnchor>
    <xdr:from>
      <xdr:col>1</xdr:col>
      <xdr:colOff>9525</xdr:colOff>
      <xdr:row>83</xdr:row>
      <xdr:rowOff>9525</xdr:rowOff>
    </xdr:from>
    <xdr:to>
      <xdr:col>9</xdr:col>
      <xdr:colOff>0</xdr:colOff>
      <xdr:row>87</xdr:row>
      <xdr:rowOff>123825</xdr:rowOff>
    </xdr:to>
    <xdr:sp>
      <xdr:nvSpPr>
        <xdr:cNvPr id="31" name="Text 18"/>
        <xdr:cNvSpPr txBox="1">
          <a:spLocks noChangeArrowheads="1"/>
        </xdr:cNvSpPr>
      </xdr:nvSpPr>
      <xdr:spPr>
        <a:xfrm>
          <a:off x="314325" y="12877800"/>
          <a:ext cx="5895975" cy="68580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Business segments</a:t>
          </a:r>
          <a:r>
            <a:rPr lang="en-US" cap="none" sz="1000" b="0" i="0" u="none" baseline="0">
              <a:solidFill>
                <a:srgbClr val="000000"/>
              </a:solidFill>
              <a:latin typeface="Times New Roman"/>
              <a:ea typeface="Times New Roman"/>
              <a:cs typeface="Times New Roman"/>
            </a:rPr>
            <a:t>
The principal activities of the Group consist of those relating to manufacturing of wood based products, trading, property and agro-based farming.  The Group's segmental reporting for business segments is as below:</a:t>
          </a:r>
        </a:p>
      </xdr:txBody>
    </xdr:sp>
    <xdr:clientData/>
  </xdr:twoCellAnchor>
  <xdr:twoCellAnchor>
    <xdr:from>
      <xdr:col>1</xdr:col>
      <xdr:colOff>0</xdr:colOff>
      <xdr:row>401</xdr:row>
      <xdr:rowOff>0</xdr:rowOff>
    </xdr:from>
    <xdr:to>
      <xdr:col>8</xdr:col>
      <xdr:colOff>257175</xdr:colOff>
      <xdr:row>401</xdr:row>
      <xdr:rowOff>0</xdr:rowOff>
    </xdr:to>
    <xdr:sp>
      <xdr:nvSpPr>
        <xdr:cNvPr id="32" name="TextBox 32"/>
        <xdr:cNvSpPr txBox="1">
          <a:spLocks noChangeArrowheads="1"/>
        </xdr:cNvSpPr>
      </xdr:nvSpPr>
      <xdr:spPr>
        <a:xfrm>
          <a:off x="304800" y="59855100"/>
          <a:ext cx="5857875"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8"/>
  <sheetViews>
    <sheetView tabSelected="1" workbookViewId="0" topLeftCell="A1">
      <selection activeCell="A3" sqref="A3"/>
    </sheetView>
  </sheetViews>
  <sheetFormatPr defaultColWidth="9.140625" defaultRowHeight="12.75"/>
  <cols>
    <col min="1" max="1" width="39.28125" style="3" customWidth="1"/>
    <col min="2" max="2" width="12.57421875" style="3" customWidth="1"/>
    <col min="3" max="3" width="1.28515625" style="3" customWidth="1"/>
    <col min="4" max="4" width="12.57421875" style="5" bestFit="1" customWidth="1"/>
    <col min="5" max="5" width="1.421875" style="6" customWidth="1"/>
    <col min="6" max="6" width="10.7109375" style="5" bestFit="1" customWidth="1"/>
    <col min="7" max="7" width="1.421875" style="6" customWidth="1"/>
    <col min="8" max="8" width="12.28125" style="5" customWidth="1"/>
    <col min="9" max="9" width="1.1484375" style="3" customWidth="1"/>
    <col min="10" max="16384" width="9.140625" style="3" customWidth="1"/>
  </cols>
  <sheetData>
    <row r="1" spans="1:8" ht="11.25">
      <c r="A1" s="1" t="s">
        <v>0</v>
      </c>
      <c r="B1" s="1"/>
      <c r="C1" s="1"/>
      <c r="D1" s="2"/>
      <c r="E1" s="2"/>
      <c r="F1" s="2"/>
      <c r="G1" s="2"/>
      <c r="H1" s="2"/>
    </row>
    <row r="2" spans="1:8" ht="11.25">
      <c r="A2" s="1" t="s">
        <v>1</v>
      </c>
      <c r="B2" s="1"/>
      <c r="C2" s="1"/>
      <c r="D2" s="2"/>
      <c r="E2" s="2"/>
      <c r="F2" s="2"/>
      <c r="G2" s="2"/>
      <c r="H2" s="2"/>
    </row>
    <row r="3" spans="1:8" ht="11.25">
      <c r="A3" s="4"/>
      <c r="B3" s="1"/>
      <c r="C3" s="1"/>
      <c r="D3" s="2"/>
      <c r="E3" s="2"/>
      <c r="F3" s="2"/>
      <c r="G3" s="2"/>
      <c r="H3" s="2"/>
    </row>
    <row r="5" ht="11.25">
      <c r="A5" s="7" t="s">
        <v>2</v>
      </c>
    </row>
    <row r="6" ht="11.25">
      <c r="A6" s="7" t="s">
        <v>3</v>
      </c>
    </row>
    <row r="7" spans="1:2" ht="11.25">
      <c r="A7" s="7" t="s">
        <v>4</v>
      </c>
      <c r="B7" s="8"/>
    </row>
    <row r="8" spans="1:2" ht="11.25">
      <c r="A8" s="9"/>
      <c r="B8" s="8"/>
    </row>
    <row r="9" spans="1:8" ht="11.25">
      <c r="A9" s="9"/>
      <c r="B9" s="126" t="s">
        <v>5</v>
      </c>
      <c r="C9" s="126"/>
      <c r="D9" s="126"/>
      <c r="F9" s="127" t="s">
        <v>6</v>
      </c>
      <c r="G9" s="127"/>
      <c r="H9" s="127"/>
    </row>
    <row r="10" spans="2:8" ht="11.25">
      <c r="B10" s="8"/>
      <c r="C10" s="8"/>
      <c r="D10" s="5" t="s">
        <v>7</v>
      </c>
      <c r="E10" s="5"/>
      <c r="G10" s="5"/>
      <c r="H10" s="5" t="s">
        <v>7</v>
      </c>
    </row>
    <row r="11" spans="2:8" ht="11.25">
      <c r="B11" s="8" t="s">
        <v>8</v>
      </c>
      <c r="C11" s="8"/>
      <c r="D11" s="5" t="s">
        <v>9</v>
      </c>
      <c r="E11" s="5"/>
      <c r="F11" s="5" t="s">
        <v>8</v>
      </c>
      <c r="G11" s="5"/>
      <c r="H11" s="5" t="s">
        <v>9</v>
      </c>
    </row>
    <row r="12" spans="2:8" ht="11.25">
      <c r="B12" s="8" t="s">
        <v>10</v>
      </c>
      <c r="C12" s="8"/>
      <c r="D12" s="5" t="s">
        <v>10</v>
      </c>
      <c r="E12" s="5"/>
      <c r="F12" s="5" t="s">
        <v>11</v>
      </c>
      <c r="G12" s="5"/>
      <c r="H12" s="5" t="s">
        <v>12</v>
      </c>
    </row>
    <row r="13" spans="2:8" ht="11.25">
      <c r="B13" s="8" t="s">
        <v>13</v>
      </c>
      <c r="C13" s="8"/>
      <c r="D13" s="5" t="s">
        <v>14</v>
      </c>
      <c r="E13" s="5"/>
      <c r="F13" s="8" t="s">
        <v>13</v>
      </c>
      <c r="G13" s="8"/>
      <c r="H13" s="5" t="s">
        <v>14</v>
      </c>
    </row>
    <row r="14" spans="2:8" ht="11.25">
      <c r="B14" s="8" t="s">
        <v>15</v>
      </c>
      <c r="D14" s="5" t="s">
        <v>15</v>
      </c>
      <c r="F14" s="5" t="s">
        <v>15</v>
      </c>
      <c r="H14" s="5" t="s">
        <v>15</v>
      </c>
    </row>
    <row r="16" spans="1:9" s="11" customFormat="1" ht="11.25">
      <c r="A16" s="11" t="s">
        <v>16</v>
      </c>
      <c r="B16" s="12">
        <v>28478.149980000006</v>
      </c>
      <c r="C16" s="12"/>
      <c r="D16" s="13">
        <v>25652</v>
      </c>
      <c r="E16" s="12"/>
      <c r="F16" s="12">
        <v>54288.649090000006</v>
      </c>
      <c r="G16" s="12"/>
      <c r="H16" s="12">
        <v>49221</v>
      </c>
      <c r="I16" s="12"/>
    </row>
    <row r="17" spans="2:9" s="11" customFormat="1" ht="11.25">
      <c r="B17" s="12"/>
      <c r="C17" s="12"/>
      <c r="D17" s="13"/>
      <c r="E17" s="12"/>
      <c r="F17" s="12"/>
      <c r="G17" s="12"/>
      <c r="H17" s="12"/>
      <c r="I17" s="12"/>
    </row>
    <row r="18" spans="1:9" s="11" customFormat="1" ht="11.25">
      <c r="A18" s="11" t="s">
        <v>17</v>
      </c>
      <c r="B18" s="12">
        <v>-22397.680610000003</v>
      </c>
      <c r="C18" s="12"/>
      <c r="D18" s="13">
        <v>-18405</v>
      </c>
      <c r="E18" s="12"/>
      <c r="F18" s="12">
        <v>-41744.363090000006</v>
      </c>
      <c r="G18" s="12"/>
      <c r="H18" s="12">
        <v>-35281</v>
      </c>
      <c r="I18" s="12"/>
    </row>
    <row r="19" spans="2:9" s="11" customFormat="1" ht="11.25">
      <c r="B19" s="14"/>
      <c r="C19" s="12"/>
      <c r="D19" s="14"/>
      <c r="E19" s="12"/>
      <c r="F19" s="14"/>
      <c r="G19" s="12"/>
      <c r="H19" s="14"/>
      <c r="I19" s="12"/>
    </row>
    <row r="20" spans="1:9" s="11" customFormat="1" ht="11.25">
      <c r="A20" s="11" t="s">
        <v>18</v>
      </c>
      <c r="B20" s="12">
        <f>SUM(B16:B19)</f>
        <v>6080.4693700000025</v>
      </c>
      <c r="C20" s="12"/>
      <c r="D20" s="12">
        <f>SUM(D16:D19)</f>
        <v>7247</v>
      </c>
      <c r="E20" s="12"/>
      <c r="F20" s="12">
        <f>SUM(F16:F19)</f>
        <v>12544.286</v>
      </c>
      <c r="G20" s="12"/>
      <c r="H20" s="12">
        <f>SUM(H16:H19)</f>
        <v>13940</v>
      </c>
      <c r="I20" s="12"/>
    </row>
    <row r="21" spans="2:9" s="11" customFormat="1" ht="11.25">
      <c r="B21" s="15"/>
      <c r="C21" s="12"/>
      <c r="D21" s="15"/>
      <c r="E21" s="12"/>
      <c r="F21" s="15"/>
      <c r="G21" s="12"/>
      <c r="H21" s="15"/>
      <c r="I21" s="12"/>
    </row>
    <row r="22" spans="1:9" s="11" customFormat="1" ht="11.25">
      <c r="A22" s="3" t="s">
        <v>19</v>
      </c>
      <c r="B22" s="12">
        <v>-2771.59742</v>
      </c>
      <c r="C22" s="12"/>
      <c r="D22" s="13">
        <v>-2414.4</v>
      </c>
      <c r="E22" s="12"/>
      <c r="F22" s="12">
        <v>-5579.53317</v>
      </c>
      <c r="G22" s="12"/>
      <c r="H22" s="12">
        <v>-4823</v>
      </c>
      <c r="I22" s="12"/>
    </row>
    <row r="23" spans="1:9" s="11" customFormat="1" ht="11.25">
      <c r="A23" s="3"/>
      <c r="B23" s="12"/>
      <c r="C23" s="12"/>
      <c r="D23" s="13"/>
      <c r="E23" s="12"/>
      <c r="F23" s="12"/>
      <c r="G23" s="12"/>
      <c r="H23" s="12"/>
      <c r="I23" s="12"/>
    </row>
    <row r="24" spans="1:9" s="11" customFormat="1" ht="11.25">
      <c r="A24" s="3" t="s">
        <v>20</v>
      </c>
      <c r="B24" s="12">
        <v>6.419089999999996</v>
      </c>
      <c r="C24" s="12"/>
      <c r="D24" s="13">
        <v>150</v>
      </c>
      <c r="E24" s="12"/>
      <c r="F24" s="12">
        <v>161.999</v>
      </c>
      <c r="G24" s="12"/>
      <c r="H24" s="12">
        <v>295</v>
      </c>
      <c r="I24" s="12"/>
    </row>
    <row r="25" spans="1:9" s="11" customFormat="1" ht="11.25">
      <c r="A25" s="3"/>
      <c r="B25" s="16"/>
      <c r="C25" s="12"/>
      <c r="D25" s="16"/>
      <c r="E25" s="12"/>
      <c r="F25" s="16"/>
      <c r="G25" s="12"/>
      <c r="H25" s="16"/>
      <c r="I25" s="12"/>
    </row>
    <row r="26" spans="1:9" s="11" customFormat="1" ht="11.25">
      <c r="A26" s="3" t="s">
        <v>21</v>
      </c>
      <c r="B26" s="13">
        <f>SUM(B20:B25)</f>
        <v>3315.2910400000023</v>
      </c>
      <c r="C26" s="13">
        <v>0</v>
      </c>
      <c r="D26" s="13">
        <f>SUM(D20:D25)</f>
        <v>4982.6</v>
      </c>
      <c r="E26" s="12"/>
      <c r="F26" s="13">
        <f>SUM(F20:F25)</f>
        <v>7126.75183</v>
      </c>
      <c r="G26" s="13"/>
      <c r="H26" s="13">
        <f>SUM(H20:H25)</f>
        <v>9412</v>
      </c>
      <c r="I26" s="12"/>
    </row>
    <row r="27" spans="1:9" s="11" customFormat="1" ht="11.25">
      <c r="A27" s="3"/>
      <c r="B27" s="12"/>
      <c r="C27" s="12"/>
      <c r="D27" s="12"/>
      <c r="E27" s="12"/>
      <c r="F27" s="12"/>
      <c r="G27" s="12"/>
      <c r="H27" s="12"/>
      <c r="I27" s="12"/>
    </row>
    <row r="28" spans="1:9" s="11" customFormat="1" ht="11.25">
      <c r="A28" s="3" t="s">
        <v>22</v>
      </c>
      <c r="B28" s="12">
        <v>-371.79242</v>
      </c>
      <c r="C28" s="12"/>
      <c r="D28" s="13">
        <v>-250.4</v>
      </c>
      <c r="E28" s="12"/>
      <c r="F28" s="12">
        <v>-700.813</v>
      </c>
      <c r="G28" s="12"/>
      <c r="H28" s="12">
        <v>-516.4</v>
      </c>
      <c r="I28" s="12"/>
    </row>
    <row r="29" spans="1:9" s="11" customFormat="1" ht="11.25">
      <c r="A29" s="3"/>
      <c r="B29" s="16"/>
      <c r="C29" s="12"/>
      <c r="D29" s="16"/>
      <c r="E29" s="12"/>
      <c r="F29" s="16"/>
      <c r="G29" s="12"/>
      <c r="H29" s="16"/>
      <c r="I29" s="12"/>
    </row>
    <row r="30" spans="1:9" s="11" customFormat="1" ht="11.25">
      <c r="A30" s="3" t="s">
        <v>23</v>
      </c>
      <c r="B30" s="13">
        <f>SUM(B26:B29)</f>
        <v>2943.498620000002</v>
      </c>
      <c r="C30" s="12"/>
      <c r="D30" s="13">
        <f>SUM(D26:D29)</f>
        <v>4732.200000000001</v>
      </c>
      <c r="E30" s="12"/>
      <c r="F30" s="13">
        <f>SUM(F26:F29)</f>
        <v>6425.93883</v>
      </c>
      <c r="G30" s="12"/>
      <c r="H30" s="13">
        <f>SUM(H26:H29)</f>
        <v>8895.6</v>
      </c>
      <c r="I30" s="12"/>
    </row>
    <row r="31" spans="1:9" s="11" customFormat="1" ht="11.25">
      <c r="A31" s="3"/>
      <c r="B31" s="17"/>
      <c r="C31" s="12"/>
      <c r="D31" s="17"/>
      <c r="E31" s="12"/>
      <c r="F31" s="17"/>
      <c r="G31" s="12"/>
      <c r="H31" s="17"/>
      <c r="I31" s="12"/>
    </row>
    <row r="32" spans="1:9" s="11" customFormat="1" ht="11.25">
      <c r="A32" s="3" t="s">
        <v>24</v>
      </c>
      <c r="B32" s="12">
        <v>-269.999512</v>
      </c>
      <c r="C32" s="12"/>
      <c r="D32" s="13">
        <v>-1033.7</v>
      </c>
      <c r="E32" s="12"/>
      <c r="F32" s="12">
        <v>-619.968</v>
      </c>
      <c r="G32" s="12"/>
      <c r="H32" s="12">
        <v>-1868.4</v>
      </c>
      <c r="I32" s="12"/>
    </row>
    <row r="33" spans="1:9" s="11" customFormat="1" ht="11.25">
      <c r="A33" s="3"/>
      <c r="B33" s="16"/>
      <c r="C33" s="12"/>
      <c r="D33" s="16"/>
      <c r="E33" s="12"/>
      <c r="F33" s="16"/>
      <c r="G33" s="12"/>
      <c r="H33" s="16"/>
      <c r="I33" s="12"/>
    </row>
    <row r="34" spans="1:9" s="11" customFormat="1" ht="11.25">
      <c r="A34" s="3" t="s">
        <v>25</v>
      </c>
      <c r="B34" s="18">
        <f>SUM(B30:B33)</f>
        <v>2673.4991080000023</v>
      </c>
      <c r="C34" s="12"/>
      <c r="D34" s="18">
        <f>SUM(D30:D33)</f>
        <v>3698.500000000001</v>
      </c>
      <c r="E34" s="12"/>
      <c r="F34" s="18">
        <f>SUM(F30:F33)</f>
        <v>5805.97083</v>
      </c>
      <c r="G34" s="12"/>
      <c r="H34" s="18">
        <f>SUM(H30:H33)</f>
        <v>7027.200000000001</v>
      </c>
      <c r="I34" s="12"/>
    </row>
    <row r="35" spans="2:8" s="11" customFormat="1" ht="11.25">
      <c r="B35" s="19"/>
      <c r="C35" s="19"/>
      <c r="D35" s="20"/>
      <c r="E35" s="19"/>
      <c r="F35" s="19"/>
      <c r="G35" s="19"/>
      <c r="H35" s="19"/>
    </row>
    <row r="36" spans="1:8" s="11" customFormat="1" ht="11.25">
      <c r="A36" s="3" t="s">
        <v>26</v>
      </c>
      <c r="B36" s="12">
        <v>0</v>
      </c>
      <c r="C36" s="12"/>
      <c r="D36" s="13">
        <v>0</v>
      </c>
      <c r="E36" s="12"/>
      <c r="F36" s="12">
        <v>0</v>
      </c>
      <c r="G36" s="12"/>
      <c r="H36" s="12">
        <v>0</v>
      </c>
    </row>
    <row r="37" spans="1:8" s="11" customFormat="1" ht="11.25">
      <c r="A37" s="3"/>
      <c r="B37" s="14"/>
      <c r="C37" s="12"/>
      <c r="D37" s="14"/>
      <c r="E37" s="12"/>
      <c r="F37" s="14"/>
      <c r="G37" s="12"/>
      <c r="H37" s="14"/>
    </row>
    <row r="38" spans="1:8" s="11" customFormat="1" ht="11.25">
      <c r="A38" s="3" t="s">
        <v>27</v>
      </c>
      <c r="B38" s="12">
        <f>SUM(B34:B37)</f>
        <v>2673.4991080000023</v>
      </c>
      <c r="C38" s="12"/>
      <c r="D38" s="12">
        <f>SUM(D34:D37)</f>
        <v>3698.500000000001</v>
      </c>
      <c r="E38" s="12"/>
      <c r="F38" s="12">
        <f>SUM(F34:F37)</f>
        <v>5805.97083</v>
      </c>
      <c r="G38" s="12"/>
      <c r="H38" s="12">
        <f>SUM(H34:H37)</f>
        <v>7027.200000000001</v>
      </c>
    </row>
    <row r="39" spans="1:8" s="11" customFormat="1" ht="11.25">
      <c r="A39" s="3"/>
      <c r="B39" s="12"/>
      <c r="C39" s="12"/>
      <c r="D39" s="13"/>
      <c r="E39" s="12"/>
      <c r="F39" s="12"/>
      <c r="G39" s="12"/>
      <c r="H39" s="12"/>
    </row>
    <row r="40" spans="1:8" s="11" customFormat="1" ht="11.25">
      <c r="A40" s="3" t="s">
        <v>28</v>
      </c>
      <c r="B40" s="12">
        <v>0</v>
      </c>
      <c r="C40" s="12"/>
      <c r="D40" s="13">
        <v>0</v>
      </c>
      <c r="E40" s="12"/>
      <c r="F40" s="12">
        <v>0</v>
      </c>
      <c r="G40" s="12"/>
      <c r="H40" s="12">
        <v>0</v>
      </c>
    </row>
    <row r="41" spans="2:8" s="11" customFormat="1" ht="11.25">
      <c r="B41" s="16"/>
      <c r="C41" s="12"/>
      <c r="D41" s="16"/>
      <c r="E41" s="12"/>
      <c r="F41" s="16"/>
      <c r="G41" s="12"/>
      <c r="H41" s="16"/>
    </row>
    <row r="42" spans="1:8" s="11" customFormat="1" ht="12" thickBot="1">
      <c r="A42" s="3" t="s">
        <v>29</v>
      </c>
      <c r="B42" s="21">
        <f>SUM(B38:B41)</f>
        <v>2673.4991080000023</v>
      </c>
      <c r="C42" s="12"/>
      <c r="D42" s="21">
        <f>SUM(D38:D41)</f>
        <v>3698.500000000001</v>
      </c>
      <c r="E42" s="12"/>
      <c r="F42" s="21">
        <f>SUM(F38:F41)</f>
        <v>5805.97083</v>
      </c>
      <c r="G42" s="12"/>
      <c r="H42" s="21">
        <f>SUM(H38:H41)</f>
        <v>7027.200000000001</v>
      </c>
    </row>
    <row r="43" spans="1:10" s="11" customFormat="1" ht="12" thickTop="1">
      <c r="A43" s="3"/>
      <c r="B43" s="12"/>
      <c r="C43" s="12"/>
      <c r="D43" s="13"/>
      <c r="E43" s="12"/>
      <c r="F43" s="12"/>
      <c r="G43" s="12"/>
      <c r="H43" s="12"/>
      <c r="J43" s="22"/>
    </row>
    <row r="44" spans="1:8" s="11" customFormat="1" ht="11.25">
      <c r="A44" s="3"/>
      <c r="D44" s="13"/>
      <c r="E44" s="12"/>
      <c r="F44" s="12"/>
      <c r="G44" s="12"/>
      <c r="H44" s="12"/>
    </row>
    <row r="45" spans="1:10" s="11" customFormat="1" ht="11.25">
      <c r="A45" s="3" t="s">
        <v>30</v>
      </c>
      <c r="B45" s="23">
        <v>130417.58241758241</v>
      </c>
      <c r="D45" s="16">
        <v>120000</v>
      </c>
      <c r="E45" s="12"/>
      <c r="F45" s="14">
        <v>125237.56906077349</v>
      </c>
      <c r="G45" s="12"/>
      <c r="H45" s="14">
        <v>120000</v>
      </c>
      <c r="J45" s="22"/>
    </row>
    <row r="46" spans="1:8" s="11" customFormat="1" ht="11.25">
      <c r="A46" s="3"/>
      <c r="B46" s="24"/>
      <c r="C46" s="12"/>
      <c r="D46" s="20"/>
      <c r="E46" s="12"/>
      <c r="F46" s="24"/>
      <c r="G46" s="12"/>
      <c r="H46" s="24"/>
    </row>
    <row r="47" spans="1:8" s="11" customFormat="1" ht="12" thickBot="1">
      <c r="A47" s="25" t="s">
        <v>31</v>
      </c>
      <c r="B47" s="26">
        <v>2.049952972935626</v>
      </c>
      <c r="C47" s="27"/>
      <c r="D47" s="28">
        <v>3.082083333333334</v>
      </c>
      <c r="E47" s="27"/>
      <c r="F47" s="26">
        <v>4.635965767734251</v>
      </c>
      <c r="G47" s="12"/>
      <c r="H47" s="28">
        <v>5.855833333333333</v>
      </c>
    </row>
    <row r="48" spans="1:8" s="11" customFormat="1" ht="12" thickTop="1">
      <c r="A48" s="3"/>
      <c r="B48" s="29"/>
      <c r="C48" s="29"/>
      <c r="D48" s="30"/>
      <c r="E48" s="27"/>
      <c r="F48" s="30"/>
      <c r="G48" s="12"/>
      <c r="H48" s="13"/>
    </row>
  </sheetData>
  <mergeCells count="2">
    <mergeCell ref="B9:D9"/>
    <mergeCell ref="F9:H9"/>
  </mergeCells>
  <printOptions/>
  <pageMargins left="0.5" right="0.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46"/>
  <sheetViews>
    <sheetView workbookViewId="0" topLeftCell="A1">
      <selection activeCell="A3" sqref="A3"/>
    </sheetView>
  </sheetViews>
  <sheetFormatPr defaultColWidth="9.140625" defaultRowHeight="12.75"/>
  <cols>
    <col min="1" max="1" width="59.28125" style="6" customWidth="1"/>
    <col min="2" max="2" width="12.57421875" style="6" customWidth="1"/>
    <col min="3" max="3" width="1.7109375" style="6" customWidth="1"/>
    <col min="4" max="4" width="12.57421875" style="5" bestFit="1" customWidth="1"/>
    <col min="5" max="5" width="2.00390625" style="6" customWidth="1"/>
    <col min="6" max="16384" width="9.140625" style="6" customWidth="1"/>
  </cols>
  <sheetData>
    <row r="1" ht="11.25">
      <c r="A1" s="1" t="s">
        <v>0</v>
      </c>
    </row>
    <row r="2" ht="11.25">
      <c r="A2" s="1" t="s">
        <v>1</v>
      </c>
    </row>
    <row r="3" ht="11.25">
      <c r="A3" s="4"/>
    </row>
    <row r="5" ht="11.25">
      <c r="A5" s="31" t="s">
        <v>32</v>
      </c>
    </row>
    <row r="6" ht="11.25">
      <c r="A6" s="31" t="s">
        <v>4</v>
      </c>
    </row>
    <row r="7" ht="11.25">
      <c r="B7" s="5"/>
    </row>
    <row r="8" spans="2:4" ht="11.25">
      <c r="B8" s="5"/>
      <c r="D8" s="5" t="s">
        <v>33</v>
      </c>
    </row>
    <row r="9" spans="2:4" ht="11.25">
      <c r="B9" s="5" t="s">
        <v>34</v>
      </c>
      <c r="D9" s="5" t="s">
        <v>35</v>
      </c>
    </row>
    <row r="10" spans="2:4" ht="11.25">
      <c r="B10" s="5" t="s">
        <v>36</v>
      </c>
      <c r="D10" s="5" t="s">
        <v>37</v>
      </c>
    </row>
    <row r="11" spans="2:4" ht="11.25">
      <c r="B11" s="5" t="s">
        <v>10</v>
      </c>
      <c r="D11" s="5" t="s">
        <v>38</v>
      </c>
    </row>
    <row r="12" spans="2:4" ht="11.25">
      <c r="B12" s="32" t="s">
        <v>13</v>
      </c>
      <c r="D12" s="32" t="s">
        <v>39</v>
      </c>
    </row>
    <row r="13" spans="2:4" ht="11.25">
      <c r="B13" s="5" t="s">
        <v>15</v>
      </c>
      <c r="D13" s="5" t="s">
        <v>15</v>
      </c>
    </row>
    <row r="15" spans="1:4" s="12" customFormat="1" ht="11.25">
      <c r="A15" s="33" t="s">
        <v>40</v>
      </c>
      <c r="B15" s="12">
        <v>94464.29515</v>
      </c>
      <c r="D15" s="13">
        <v>89533.218</v>
      </c>
    </row>
    <row r="16" spans="1:4" s="12" customFormat="1" ht="11.25">
      <c r="A16" s="33" t="s">
        <v>41</v>
      </c>
      <c r="B16" s="12">
        <v>0</v>
      </c>
      <c r="D16" s="13">
        <v>85.556</v>
      </c>
    </row>
    <row r="17" spans="1:4" s="12" customFormat="1" ht="11.25">
      <c r="A17" s="33"/>
      <c r="D17" s="13"/>
    </row>
    <row r="18" spans="1:4" s="12" customFormat="1" ht="11.25">
      <c r="A18" s="33" t="s">
        <v>42</v>
      </c>
      <c r="D18" s="13"/>
    </row>
    <row r="19" spans="1:5" s="12" customFormat="1" ht="11.25">
      <c r="A19" s="19" t="s">
        <v>43</v>
      </c>
      <c r="B19" s="34">
        <v>15342.644699999999</v>
      </c>
      <c r="C19" s="19"/>
      <c r="D19" s="34">
        <v>13275.857</v>
      </c>
      <c r="E19" s="19"/>
    </row>
    <row r="20" spans="1:5" s="12" customFormat="1" ht="11.25">
      <c r="A20" s="19" t="s">
        <v>44</v>
      </c>
      <c r="B20" s="35">
        <v>15680.90076</v>
      </c>
      <c r="C20" s="19"/>
      <c r="D20" s="35">
        <v>13774.199</v>
      </c>
      <c r="E20" s="19"/>
    </row>
    <row r="21" spans="1:5" s="12" customFormat="1" ht="11.25">
      <c r="A21" s="19" t="s">
        <v>45</v>
      </c>
      <c r="B21" s="35"/>
      <c r="C21" s="19"/>
      <c r="D21" s="35"/>
      <c r="E21" s="19"/>
    </row>
    <row r="22" spans="1:5" s="12" customFormat="1" ht="11.25">
      <c r="A22" s="19" t="s">
        <v>46</v>
      </c>
      <c r="B22" s="35">
        <v>0</v>
      </c>
      <c r="C22" s="19"/>
      <c r="D22" s="35">
        <v>22.444</v>
      </c>
      <c r="E22" s="19"/>
    </row>
    <row r="23" spans="1:5" s="12" customFormat="1" ht="11.25">
      <c r="A23" s="19" t="s">
        <v>47</v>
      </c>
      <c r="B23" s="35">
        <v>1003.32388</v>
      </c>
      <c r="C23" s="19"/>
      <c r="D23" s="35">
        <v>1247.94</v>
      </c>
      <c r="E23" s="19"/>
    </row>
    <row r="24" spans="1:5" s="12" customFormat="1" ht="11.25">
      <c r="A24" s="19"/>
      <c r="B24" s="36">
        <f>SUM(B19:B23)</f>
        <v>32026.86934</v>
      </c>
      <c r="C24" s="19"/>
      <c r="D24" s="36">
        <f>SUM(D19:D23)</f>
        <v>28320.44</v>
      </c>
      <c r="E24" s="19"/>
    </row>
    <row r="25" spans="1:5" s="12" customFormat="1" ht="11.25">
      <c r="A25" s="37" t="s">
        <v>48</v>
      </c>
      <c r="B25" s="35"/>
      <c r="C25" s="19"/>
      <c r="D25" s="38"/>
      <c r="E25" s="19"/>
    </row>
    <row r="26" spans="1:10" s="12" customFormat="1" ht="11.25">
      <c r="A26" s="19" t="s">
        <v>49</v>
      </c>
      <c r="B26" s="35">
        <v>10486.262330000001</v>
      </c>
      <c r="C26" s="19"/>
      <c r="D26" s="35">
        <v>13813.084</v>
      </c>
      <c r="E26" s="19"/>
      <c r="F26" s="19"/>
      <c r="G26" s="19"/>
      <c r="H26" s="19"/>
      <c r="I26" s="19"/>
      <c r="J26" s="19"/>
    </row>
    <row r="27" spans="1:10" s="12" customFormat="1" ht="11.25">
      <c r="A27" s="19" t="s">
        <v>50</v>
      </c>
      <c r="B27" s="35">
        <v>14975.093030000002</v>
      </c>
      <c r="C27" s="19"/>
      <c r="D27" s="35">
        <v>12183.026</v>
      </c>
      <c r="E27" s="19"/>
      <c r="F27" s="19"/>
      <c r="G27" s="19"/>
      <c r="H27" s="19"/>
      <c r="I27" s="19"/>
      <c r="J27" s="19"/>
    </row>
    <row r="28" spans="1:10" s="12" customFormat="1" ht="11.25">
      <c r="A28" s="19" t="s">
        <v>24</v>
      </c>
      <c r="B28" s="35">
        <v>223.939</v>
      </c>
      <c r="C28" s="19"/>
      <c r="D28" s="35">
        <v>174.354</v>
      </c>
      <c r="E28" s="19"/>
      <c r="F28" s="39"/>
      <c r="G28" s="39"/>
      <c r="H28" s="39"/>
      <c r="I28" s="39"/>
      <c r="J28" s="39"/>
    </row>
    <row r="29" spans="1:10" s="12" customFormat="1" ht="11.25">
      <c r="A29" s="19"/>
      <c r="B29" s="36">
        <f>SUM(B26:B28)</f>
        <v>25685.29436</v>
      </c>
      <c r="C29" s="19"/>
      <c r="D29" s="36">
        <f>SUM(D26:D28)</f>
        <v>26170.464</v>
      </c>
      <c r="E29" s="19"/>
      <c r="F29" s="39"/>
      <c r="G29" s="39"/>
      <c r="H29" s="39"/>
      <c r="I29" s="39"/>
      <c r="J29" s="39"/>
    </row>
    <row r="30" spans="4:10" s="12" customFormat="1" ht="11.25">
      <c r="D30" s="13"/>
      <c r="F30" s="39"/>
      <c r="G30" s="39"/>
      <c r="H30" s="39"/>
      <c r="I30" s="39"/>
      <c r="J30" s="39"/>
    </row>
    <row r="31" spans="1:10" s="12" customFormat="1" ht="11.25">
      <c r="A31" s="33" t="s">
        <v>51</v>
      </c>
      <c r="B31" s="12">
        <f>B24-B29</f>
        <v>6341.574980000001</v>
      </c>
      <c r="D31" s="12">
        <f>D24-D29</f>
        <v>2149.9759999999987</v>
      </c>
      <c r="F31" s="39"/>
      <c r="G31" s="39"/>
      <c r="H31" s="39"/>
      <c r="I31" s="39"/>
      <c r="J31" s="39"/>
    </row>
    <row r="32" spans="6:10" s="12" customFormat="1" ht="11.25">
      <c r="F32" s="39"/>
      <c r="G32" s="39"/>
      <c r="H32" s="39"/>
      <c r="I32" s="39"/>
      <c r="J32" s="39"/>
    </row>
    <row r="33" spans="2:10" s="12" customFormat="1" ht="12" thickBot="1">
      <c r="B33" s="40">
        <f>SUM(B15:B16)+B31</f>
        <v>100805.87013000001</v>
      </c>
      <c r="D33" s="40">
        <f>SUM(D15:D16)+D31</f>
        <v>91768.74999999999</v>
      </c>
      <c r="F33" s="39"/>
      <c r="G33" s="39"/>
      <c r="H33" s="39"/>
      <c r="I33" s="39"/>
      <c r="J33" s="39"/>
    </row>
    <row r="34" spans="6:10" s="12" customFormat="1" ht="12" thickTop="1">
      <c r="F34" s="39"/>
      <c r="G34" s="39"/>
      <c r="H34" s="39"/>
      <c r="I34" s="39"/>
      <c r="J34" s="39"/>
    </row>
    <row r="35" spans="1:10" ht="11.25">
      <c r="A35" s="31" t="s">
        <v>52</v>
      </c>
      <c r="B35" s="12">
        <v>66000</v>
      </c>
      <c r="D35" s="12">
        <v>60000</v>
      </c>
      <c r="F35" s="39"/>
      <c r="G35" s="39"/>
      <c r="H35" s="39"/>
      <c r="I35" s="39"/>
      <c r="J35" s="39"/>
    </row>
    <row r="36" spans="1:10" ht="11.25">
      <c r="A36" s="31" t="s">
        <v>53</v>
      </c>
      <c r="B36" s="12">
        <v>19735.17338</v>
      </c>
      <c r="D36" s="12">
        <v>15941.721</v>
      </c>
      <c r="F36" s="10"/>
      <c r="G36" s="39"/>
      <c r="H36" s="39"/>
      <c r="I36" s="39"/>
      <c r="J36" s="39"/>
    </row>
    <row r="37" spans="1:10" ht="11.25">
      <c r="A37" s="31"/>
      <c r="B37" s="12"/>
      <c r="D37" s="41"/>
      <c r="F37" s="39"/>
      <c r="G37" s="39"/>
      <c r="H37" s="39"/>
      <c r="I37" s="39"/>
      <c r="J37" s="39"/>
    </row>
    <row r="38" spans="1:10" ht="11.25">
      <c r="A38" s="31" t="s">
        <v>54</v>
      </c>
      <c r="B38" s="42">
        <f>SUM(B35:B37)</f>
        <v>85735.17338</v>
      </c>
      <c r="D38" s="42">
        <f>SUM(D35:D37)</f>
        <v>75941.721</v>
      </c>
      <c r="F38" s="39"/>
      <c r="G38" s="39"/>
      <c r="H38" s="39"/>
      <c r="I38" s="39"/>
      <c r="J38" s="39"/>
    </row>
    <row r="39" spans="1:10" ht="11.25">
      <c r="A39" s="31" t="s">
        <v>55</v>
      </c>
      <c r="B39" s="19">
        <v>6870.7</v>
      </c>
      <c r="D39" s="19">
        <v>2963.019</v>
      </c>
      <c r="F39" s="39"/>
      <c r="G39" s="39"/>
      <c r="H39" s="39"/>
      <c r="I39" s="39"/>
      <c r="J39" s="39"/>
    </row>
    <row r="40" spans="1:10" ht="11.25">
      <c r="A40" s="31" t="s">
        <v>56</v>
      </c>
      <c r="B40" s="19">
        <v>8199.99753</v>
      </c>
      <c r="D40" s="19">
        <v>8457.042</v>
      </c>
      <c r="F40" s="39"/>
      <c r="G40" s="39"/>
      <c r="H40" s="39"/>
      <c r="I40" s="39"/>
      <c r="J40" s="39"/>
    </row>
    <row r="41" spans="1:10" ht="11.25">
      <c r="A41" s="31" t="s">
        <v>57</v>
      </c>
      <c r="B41" s="19">
        <v>0</v>
      </c>
      <c r="D41" s="19">
        <v>4406.968</v>
      </c>
      <c r="F41" s="39"/>
      <c r="G41" s="39"/>
      <c r="H41" s="39"/>
      <c r="I41" s="39"/>
      <c r="J41" s="39"/>
    </row>
    <row r="42" spans="1:10" ht="12" thickBot="1">
      <c r="A42" s="31"/>
      <c r="B42" s="40">
        <f>SUM(B38:B41)</f>
        <v>100805.87091</v>
      </c>
      <c r="D42" s="40">
        <f>SUM(D38:D41)</f>
        <v>91768.75</v>
      </c>
      <c r="F42" s="39"/>
      <c r="G42" s="39"/>
      <c r="H42" s="39"/>
      <c r="I42" s="39"/>
      <c r="J42" s="39"/>
    </row>
    <row r="43" spans="1:4" ht="12" thickTop="1">
      <c r="A43" s="43"/>
      <c r="B43" s="44"/>
      <c r="D43" s="44"/>
    </row>
    <row r="44" spans="1:4" ht="12" thickBot="1">
      <c r="A44" s="45" t="s">
        <v>58</v>
      </c>
      <c r="B44" s="46">
        <f>(B38)/(B35*2)</f>
        <v>0.6495088892424242</v>
      </c>
      <c r="C44" s="31"/>
      <c r="D44" s="46">
        <f>(D38)/(D35*2)</f>
        <v>0.632847675</v>
      </c>
    </row>
    <row r="45" spans="1:2" ht="11.25">
      <c r="A45" s="43"/>
      <c r="B45" s="44"/>
    </row>
    <row r="46" ht="11.25">
      <c r="B46" s="47"/>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35"/>
  <sheetViews>
    <sheetView workbookViewId="0" topLeftCell="A1">
      <selection activeCell="A3" sqref="A3"/>
    </sheetView>
  </sheetViews>
  <sheetFormatPr defaultColWidth="9.140625" defaultRowHeight="12.75"/>
  <cols>
    <col min="1" max="1" width="50.00390625" style="3" customWidth="1"/>
    <col min="2" max="2" width="3.421875" style="3" customWidth="1"/>
    <col min="3" max="3" width="14.57421875" style="12" bestFit="1" customWidth="1"/>
    <col min="4" max="4" width="1.7109375" style="3" customWidth="1"/>
    <col min="5" max="5" width="12.8515625" style="6" customWidth="1"/>
    <col min="6" max="6" width="1.57421875" style="3" customWidth="1"/>
    <col min="7" max="16384" width="9.140625" style="3" customWidth="1"/>
  </cols>
  <sheetData>
    <row r="1" ht="11.25">
      <c r="A1" s="1" t="s">
        <v>0</v>
      </c>
    </row>
    <row r="2" ht="11.25">
      <c r="A2" s="1" t="s">
        <v>1</v>
      </c>
    </row>
    <row r="3" ht="11.25">
      <c r="A3" s="2"/>
    </row>
    <row r="5" ht="11.25">
      <c r="A5" s="9" t="s">
        <v>59</v>
      </c>
    </row>
    <row r="6" ht="11.25">
      <c r="A6" s="7" t="s">
        <v>3</v>
      </c>
    </row>
    <row r="7" spans="1:3" ht="11.25">
      <c r="A7" s="31" t="s">
        <v>4</v>
      </c>
      <c r="C7" s="6"/>
    </row>
    <row r="8" spans="1:5" ht="11.25">
      <c r="A8" s="9"/>
      <c r="C8" s="8"/>
      <c r="E8" s="5"/>
    </row>
    <row r="9" spans="1:5" ht="11.25">
      <c r="A9" s="9"/>
      <c r="C9" s="8" t="s">
        <v>60</v>
      </c>
      <c r="D9" s="8"/>
      <c r="E9" s="5" t="s">
        <v>60</v>
      </c>
    </row>
    <row r="10" spans="1:5" ht="11.25">
      <c r="A10" s="9"/>
      <c r="C10" s="8" t="s">
        <v>8</v>
      </c>
      <c r="E10" s="5" t="s">
        <v>7</v>
      </c>
    </row>
    <row r="11" spans="1:5" ht="11.25">
      <c r="A11" s="9"/>
      <c r="C11" s="8" t="s">
        <v>10</v>
      </c>
      <c r="E11" s="5" t="s">
        <v>12</v>
      </c>
    </row>
    <row r="12" spans="1:5" ht="11.25">
      <c r="A12" s="9"/>
      <c r="B12" s="9"/>
      <c r="C12" s="48" t="s">
        <v>13</v>
      </c>
      <c r="D12" s="48"/>
      <c r="E12" s="49" t="s">
        <v>39</v>
      </c>
    </row>
    <row r="13" spans="1:5" ht="11.25">
      <c r="A13" s="9"/>
      <c r="C13" s="5" t="s">
        <v>15</v>
      </c>
      <c r="D13" s="5"/>
      <c r="E13" s="5" t="s">
        <v>15</v>
      </c>
    </row>
    <row r="14" spans="1:3" ht="11.25">
      <c r="A14" s="9"/>
      <c r="C14" s="6"/>
    </row>
    <row r="15" spans="1:5" ht="11.25">
      <c r="A15" s="9" t="s">
        <v>61</v>
      </c>
      <c r="C15" s="12">
        <v>1209.8201700000009</v>
      </c>
      <c r="D15" s="11"/>
      <c r="E15" s="12">
        <v>15077.893</v>
      </c>
    </row>
    <row r="16" spans="1:5" ht="11.25">
      <c r="A16" s="9"/>
      <c r="D16" s="11"/>
      <c r="E16" s="12"/>
    </row>
    <row r="17" spans="1:5" ht="11.25">
      <c r="A17" s="9" t="s">
        <v>62</v>
      </c>
      <c r="C17" s="12">
        <v>-6882.1312700000035</v>
      </c>
      <c r="D17" s="11"/>
      <c r="E17" s="12">
        <v>-16179.923</v>
      </c>
    </row>
    <row r="18" spans="3:5" ht="11.25">
      <c r="C18" s="19"/>
      <c r="D18" s="11"/>
      <c r="E18" s="12"/>
    </row>
    <row r="19" spans="1:5" ht="11.25">
      <c r="A19" s="9" t="s">
        <v>63</v>
      </c>
      <c r="C19" s="19">
        <v>6284.0873200000015</v>
      </c>
      <c r="D19" s="11"/>
      <c r="E19" s="12">
        <v>720.255</v>
      </c>
    </row>
    <row r="20" spans="3:5" ht="11.25">
      <c r="C20" s="14"/>
      <c r="D20" s="11"/>
      <c r="E20" s="14"/>
    </row>
    <row r="21" spans="1:5" ht="11.25">
      <c r="A21" s="3" t="s">
        <v>64</v>
      </c>
      <c r="C21" s="19">
        <f>SUM(C15:C20)</f>
        <v>611.7762199999988</v>
      </c>
      <c r="D21" s="11"/>
      <c r="E21" s="19">
        <f>SUM(E15:E20)</f>
        <v>-381.77500000000066</v>
      </c>
    </row>
    <row r="22" spans="3:5" ht="11.25">
      <c r="C22" s="19"/>
      <c r="D22" s="11"/>
      <c r="E22" s="19"/>
    </row>
    <row r="23" spans="1:5" ht="11.25">
      <c r="A23" s="9" t="s">
        <v>65</v>
      </c>
      <c r="C23" s="50">
        <v>193.34444</v>
      </c>
      <c r="D23" s="11"/>
      <c r="E23" s="50">
        <v>575.1191300000002</v>
      </c>
    </row>
    <row r="24" spans="3:5" ht="11.25">
      <c r="C24" s="19"/>
      <c r="D24" s="11"/>
      <c r="E24" s="19"/>
    </row>
    <row r="25" spans="1:5" ht="12" thickBot="1">
      <c r="A25" s="9" t="s">
        <v>66</v>
      </c>
      <c r="C25" s="40">
        <f>SUM(C21:C24)</f>
        <v>805.1206599999988</v>
      </c>
      <c r="D25" s="11"/>
      <c r="E25" s="40">
        <f>SUM(E21:E24)</f>
        <v>193.3441299999995</v>
      </c>
    </row>
    <row r="26" spans="3:5" ht="12" thickTop="1">
      <c r="C26" s="51"/>
      <c r="E26" s="19"/>
    </row>
    <row r="27" spans="3:5" ht="11.25">
      <c r="C27" s="51"/>
      <c r="E27" s="19"/>
    </row>
    <row r="28" spans="1:5" ht="11.25">
      <c r="A28" s="52" t="s">
        <v>67</v>
      </c>
      <c r="C28" s="51"/>
      <c r="E28" s="19"/>
    </row>
    <row r="29" spans="3:5" ht="11.25">
      <c r="C29" s="51"/>
      <c r="E29" s="19"/>
    </row>
    <row r="30" spans="1:5" ht="11.25">
      <c r="A30" s="3" t="s">
        <v>68</v>
      </c>
      <c r="C30" s="53">
        <v>1003.32385</v>
      </c>
      <c r="E30" s="19">
        <v>1247.9399799999999</v>
      </c>
    </row>
    <row r="31" spans="1:5" ht="11.25">
      <c r="A31" s="3" t="s">
        <v>69</v>
      </c>
      <c r="C31" s="54">
        <v>-198.20435</v>
      </c>
      <c r="E31" s="19">
        <v>-1054.5956999999999</v>
      </c>
    </row>
    <row r="32" spans="3:5" ht="11.25">
      <c r="C32" s="53"/>
      <c r="E32" s="19"/>
    </row>
    <row r="33" spans="1:5" ht="12" thickBot="1">
      <c r="A33" s="9" t="s">
        <v>66</v>
      </c>
      <c r="C33" s="55">
        <f>SUM(C30:C32)</f>
        <v>805.1195</v>
      </c>
      <c r="E33" s="55">
        <f>SUM(E30:E32)</f>
        <v>193.34428000000003</v>
      </c>
    </row>
    <row r="34" spans="3:5" ht="12" thickTop="1">
      <c r="C34" s="51"/>
      <c r="E34" s="51"/>
    </row>
    <row r="35" spans="3:5" ht="11.25">
      <c r="C35" s="51"/>
      <c r="E35" s="19"/>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F59"/>
  <sheetViews>
    <sheetView workbookViewId="0" topLeftCell="A1">
      <selection activeCell="A3" sqref="A3"/>
    </sheetView>
  </sheetViews>
  <sheetFormatPr defaultColWidth="9.140625" defaultRowHeight="12.75"/>
  <cols>
    <col min="1" max="1" width="33.421875" style="3" customWidth="1"/>
    <col min="2" max="2" width="11.140625" style="11" customWidth="1"/>
    <col min="3" max="3" width="10.8515625" style="11" customWidth="1"/>
    <col min="4" max="4" width="12.421875" style="11" bestFit="1" customWidth="1"/>
    <col min="5" max="5" width="9.57421875" style="11" customWidth="1"/>
    <col min="6" max="6" width="5.8515625" style="3" customWidth="1"/>
    <col min="7" max="7" width="1.28515625" style="3" customWidth="1"/>
    <col min="8" max="9" width="9.140625" style="3" customWidth="1"/>
    <col min="10" max="10" width="8.421875" style="3" customWidth="1"/>
    <col min="11" max="16384" width="9.140625" style="3" customWidth="1"/>
  </cols>
  <sheetData>
    <row r="1" ht="11.25">
      <c r="A1" s="1" t="s">
        <v>0</v>
      </c>
    </row>
    <row r="2" ht="11.25">
      <c r="A2" s="1" t="s">
        <v>1</v>
      </c>
    </row>
    <row r="3" ht="11.25">
      <c r="A3" s="2"/>
    </row>
    <row r="5" ht="11.25">
      <c r="A5" s="9" t="s">
        <v>70</v>
      </c>
    </row>
    <row r="6" ht="11.25">
      <c r="A6" s="7" t="s">
        <v>3</v>
      </c>
    </row>
    <row r="7" ht="11.25">
      <c r="A7" s="9" t="s">
        <v>4</v>
      </c>
    </row>
    <row r="8" spans="1:4" ht="11.25">
      <c r="A8" s="9"/>
      <c r="D8" s="56"/>
    </row>
    <row r="9" spans="1:4" ht="11.25">
      <c r="A9" s="9"/>
      <c r="D9" s="56"/>
    </row>
    <row r="10" ht="11.25">
      <c r="D10" s="56" t="s">
        <v>71</v>
      </c>
    </row>
    <row r="11" spans="2:4" ht="11.25">
      <c r="B11" s="56" t="s">
        <v>72</v>
      </c>
      <c r="C11" s="56" t="s">
        <v>72</v>
      </c>
      <c r="D11" s="56" t="s">
        <v>73</v>
      </c>
    </row>
    <row r="12" spans="2:5" ht="11.25">
      <c r="B12" s="56" t="s">
        <v>74</v>
      </c>
      <c r="C12" s="56" t="s">
        <v>75</v>
      </c>
      <c r="D12" s="56" t="s">
        <v>76</v>
      </c>
      <c r="E12" s="56" t="s">
        <v>77</v>
      </c>
    </row>
    <row r="13" spans="2:5" ht="11.25">
      <c r="B13" s="56" t="s">
        <v>15</v>
      </c>
      <c r="C13" s="56" t="s">
        <v>15</v>
      </c>
      <c r="D13" s="56" t="s">
        <v>15</v>
      </c>
      <c r="E13" s="56" t="s">
        <v>15</v>
      </c>
    </row>
    <row r="14" spans="2:5" ht="11.25">
      <c r="B14" s="56"/>
      <c r="C14" s="56"/>
      <c r="D14" s="56"/>
      <c r="E14" s="56"/>
    </row>
    <row r="15" spans="1:5" ht="11.25">
      <c r="A15" s="9" t="s">
        <v>78</v>
      </c>
      <c r="B15" s="57">
        <v>60000</v>
      </c>
      <c r="C15" s="58">
        <f>514613/1000</f>
        <v>514.613</v>
      </c>
      <c r="D15" s="58">
        <f>7331913/1000</f>
        <v>7331.913</v>
      </c>
      <c r="E15" s="57">
        <f>SUM(B15:D15)</f>
        <v>67846.526</v>
      </c>
    </row>
    <row r="17" spans="1:5" ht="11.25">
      <c r="A17" s="3" t="s">
        <v>79</v>
      </c>
      <c r="B17" s="59">
        <v>0</v>
      </c>
      <c r="C17" s="60">
        <f>-67585/1000</f>
        <v>-67.585</v>
      </c>
      <c r="D17" s="60">
        <v>0</v>
      </c>
      <c r="E17" s="61">
        <f>SUM(B17:D17)</f>
        <v>-67.585</v>
      </c>
    </row>
    <row r="18" spans="1:5" ht="11.25">
      <c r="A18" s="3" t="s">
        <v>80</v>
      </c>
      <c r="B18" s="62"/>
      <c r="C18" s="23"/>
      <c r="D18" s="23"/>
      <c r="E18" s="63"/>
    </row>
    <row r="19" spans="2:5" ht="11.25">
      <c r="B19" s="64"/>
      <c r="C19" s="64"/>
      <c r="D19" s="64"/>
      <c r="E19" s="65"/>
    </row>
    <row r="20" spans="1:5" ht="11.25">
      <c r="A20" s="3" t="s">
        <v>81</v>
      </c>
      <c r="B20" s="64">
        <f>SUM(B17:B19)</f>
        <v>0</v>
      </c>
      <c r="C20" s="64">
        <f>SUM(C17:C19)</f>
        <v>-67.585</v>
      </c>
      <c r="D20" s="64">
        <f>SUM(D17:D19)</f>
        <v>0</v>
      </c>
      <c r="E20" s="64">
        <f>SUM(B20:D20)</f>
        <v>-67.585</v>
      </c>
    </row>
    <row r="21" spans="2:5" ht="11.25">
      <c r="B21" s="56"/>
      <c r="C21" s="56"/>
      <c r="D21" s="56"/>
      <c r="E21" s="56"/>
    </row>
    <row r="22" spans="1:5" ht="11.25">
      <c r="A22" s="3" t="s">
        <v>82</v>
      </c>
      <c r="B22" s="64">
        <v>0</v>
      </c>
      <c r="C22" s="64">
        <v>0</v>
      </c>
      <c r="D22" s="64">
        <v>-3600</v>
      </c>
      <c r="E22" s="66">
        <f>SUM(B22:D22)</f>
        <v>-3600</v>
      </c>
    </row>
    <row r="23" spans="1:5" ht="11.25">
      <c r="A23" s="67"/>
      <c r="B23" s="64"/>
      <c r="C23" s="64"/>
      <c r="D23" s="64"/>
      <c r="E23" s="66"/>
    </row>
    <row r="24" spans="1:5" ht="11.25">
      <c r="A24" s="3" t="s">
        <v>83</v>
      </c>
      <c r="B24" s="56"/>
      <c r="C24" s="56">
        <v>0</v>
      </c>
      <c r="D24" s="13">
        <f>11762780/1000</f>
        <v>11762.78</v>
      </c>
      <c r="E24" s="64">
        <f>SUM(B24:D24)</f>
        <v>11762.78</v>
      </c>
    </row>
    <row r="25" spans="2:5" ht="11.25">
      <c r="B25" s="68"/>
      <c r="C25" s="68"/>
      <c r="D25" s="68"/>
      <c r="E25" s="68"/>
    </row>
    <row r="26" spans="1:6" ht="11.25">
      <c r="A26" s="9" t="s">
        <v>84</v>
      </c>
      <c r="B26" s="69">
        <f>B15+B20+B24+B22</f>
        <v>60000</v>
      </c>
      <c r="C26" s="69">
        <f>C15+C20+C24+C22</f>
        <v>447.0280000000001</v>
      </c>
      <c r="D26" s="69">
        <f>D15+D20+D24+D22</f>
        <v>15494.693</v>
      </c>
      <c r="E26" s="69">
        <f>E15+E20+E24+E22</f>
        <v>75941.72099999999</v>
      </c>
      <c r="F26" s="6"/>
    </row>
    <row r="27" spans="1:6" ht="11.25">
      <c r="A27" s="9"/>
      <c r="B27" s="41"/>
      <c r="C27" s="12"/>
      <c r="D27" s="12"/>
      <c r="E27" s="41"/>
      <c r="F27" s="6"/>
    </row>
    <row r="28" ht="11.25">
      <c r="A28" s="3" t="s">
        <v>85</v>
      </c>
    </row>
    <row r="29" spans="1:5" ht="11.25">
      <c r="A29" s="3" t="s">
        <v>86</v>
      </c>
      <c r="B29" s="59">
        <v>0</v>
      </c>
      <c r="C29" s="60">
        <v>0</v>
      </c>
      <c r="D29" s="60">
        <v>0</v>
      </c>
      <c r="E29" s="61">
        <f>SUM(B29:D29)</f>
        <v>0</v>
      </c>
    </row>
    <row r="30" spans="1:5" ht="11.25">
      <c r="A30" s="3" t="s">
        <v>87</v>
      </c>
      <c r="B30" s="70">
        <v>6000</v>
      </c>
      <c r="C30" s="64">
        <v>1199.70233</v>
      </c>
      <c r="D30" s="64">
        <v>0</v>
      </c>
      <c r="E30" s="71">
        <f>SUM(B30:D30)</f>
        <v>7199.70233</v>
      </c>
    </row>
    <row r="31" spans="1:5" ht="11.25">
      <c r="A31" s="3" t="s">
        <v>88</v>
      </c>
      <c r="B31" s="62">
        <v>0</v>
      </c>
      <c r="C31" s="23">
        <v>0</v>
      </c>
      <c r="D31" s="23">
        <v>0</v>
      </c>
      <c r="E31" s="63">
        <f>SUM(B31:D31)</f>
        <v>0</v>
      </c>
    </row>
    <row r="32" spans="2:5" ht="11.25">
      <c r="B32" s="64">
        <f>SUM(B29:B31)</f>
        <v>6000</v>
      </c>
      <c r="C32" s="64">
        <f>SUM(C29:C31)</f>
        <v>1199.70233</v>
      </c>
      <c r="D32" s="64">
        <f>SUM(D29:D31)</f>
        <v>0</v>
      </c>
      <c r="E32" s="66">
        <f>SUM(E29:E31)</f>
        <v>7199.70233</v>
      </c>
    </row>
    <row r="33" spans="2:5" ht="11.25">
      <c r="B33" s="64"/>
      <c r="D33" s="64"/>
      <c r="E33" s="66"/>
    </row>
    <row r="34" spans="1:5" ht="11.25">
      <c r="A34" s="3" t="s">
        <v>89</v>
      </c>
      <c r="B34" s="59">
        <v>0</v>
      </c>
      <c r="C34" s="60">
        <v>0</v>
      </c>
      <c r="D34" s="60">
        <v>-3659.158</v>
      </c>
      <c r="E34" s="61">
        <f>SUM(B34:D34)</f>
        <v>-3659.158</v>
      </c>
    </row>
    <row r="35" spans="2:5" ht="11.25">
      <c r="B35" s="70"/>
      <c r="C35" s="64"/>
      <c r="D35" s="64"/>
      <c r="E35" s="71"/>
    </row>
    <row r="36" spans="1:5" ht="11.25">
      <c r="A36" s="3" t="s">
        <v>90</v>
      </c>
      <c r="B36" s="70">
        <v>0</v>
      </c>
      <c r="C36" s="64">
        <v>0</v>
      </c>
      <c r="D36" s="64">
        <v>4406.967539</v>
      </c>
      <c r="E36" s="71">
        <f>SUM(B36:D36)</f>
        <v>4406.967539</v>
      </c>
    </row>
    <row r="37" spans="1:5" ht="11.25">
      <c r="A37" s="3" t="s">
        <v>91</v>
      </c>
      <c r="B37" s="62"/>
      <c r="C37" s="23"/>
      <c r="D37" s="23"/>
      <c r="E37" s="63"/>
    </row>
    <row r="38" spans="1:5" ht="11.25">
      <c r="A38" s="9" t="s">
        <v>92</v>
      </c>
      <c r="B38" s="64">
        <f>SUM(B34:B37)</f>
        <v>0</v>
      </c>
      <c r="C38" s="64">
        <f>SUM(C34:C37)</f>
        <v>0</v>
      </c>
      <c r="D38" s="64">
        <f>SUM(D34:D37)</f>
        <v>747.8095390000003</v>
      </c>
      <c r="E38" s="64">
        <f>SUM(B38:D38)</f>
        <v>747.8095390000003</v>
      </c>
    </row>
    <row r="39" spans="2:4" ht="11.25">
      <c r="B39" s="64"/>
      <c r="C39" s="64"/>
      <c r="D39" s="64"/>
    </row>
    <row r="40" spans="1:5" ht="11.25">
      <c r="A40" s="3" t="s">
        <v>93</v>
      </c>
      <c r="B40" s="64">
        <v>0</v>
      </c>
      <c r="C40" s="64">
        <v>0</v>
      </c>
      <c r="D40" s="19">
        <v>5805.97083</v>
      </c>
      <c r="E40" s="66">
        <f>SUM(B40:D40)</f>
        <v>5805.97083</v>
      </c>
    </row>
    <row r="41" spans="2:5" ht="11.25">
      <c r="B41" s="64"/>
      <c r="C41" s="64"/>
      <c r="D41" s="64"/>
      <c r="E41" s="66"/>
    </row>
    <row r="42" spans="1:5" ht="11.25">
      <c r="A42" s="3" t="s">
        <v>94</v>
      </c>
      <c r="B42" s="64"/>
      <c r="C42" s="64"/>
      <c r="D42" s="64"/>
      <c r="E42" s="66"/>
    </row>
    <row r="43" spans="1:5" ht="11.25">
      <c r="A43" s="67" t="s">
        <v>95</v>
      </c>
      <c r="B43" s="64">
        <v>0</v>
      </c>
      <c r="C43" s="64">
        <v>0</v>
      </c>
      <c r="D43" s="64">
        <v>-3960</v>
      </c>
      <c r="E43" s="66">
        <f>SUM(B43:D43)</f>
        <v>-3960</v>
      </c>
    </row>
    <row r="44" spans="2:5" ht="11.25">
      <c r="B44" s="64"/>
      <c r="C44" s="64"/>
      <c r="D44" s="64"/>
      <c r="E44" s="66"/>
    </row>
    <row r="45" ht="11.25">
      <c r="A45" s="6"/>
    </row>
    <row r="46" spans="1:5" ht="12" thickBot="1">
      <c r="A46" s="9" t="s">
        <v>96</v>
      </c>
      <c r="B46" s="72">
        <f>B26+B32+B38+B40+B43</f>
        <v>66000</v>
      </c>
      <c r="C46" s="72">
        <f>C26+C32+C38+C40+C43</f>
        <v>1646.73033</v>
      </c>
      <c r="D46" s="72">
        <f>D26+D32+D38+D40+D43</f>
        <v>18088.473369</v>
      </c>
      <c r="E46" s="72">
        <f>E26+E32+E38+E40+E43</f>
        <v>85735.20369899999</v>
      </c>
    </row>
    <row r="47" ht="12" thickTop="1">
      <c r="A47" s="6"/>
    </row>
    <row r="59" ht="11.25">
      <c r="D59" s="64"/>
    </row>
  </sheetData>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M499"/>
  <sheetViews>
    <sheetView workbookViewId="0" topLeftCell="A1">
      <selection activeCell="A3" sqref="A3"/>
    </sheetView>
  </sheetViews>
  <sheetFormatPr defaultColWidth="9.140625" defaultRowHeight="12.75"/>
  <cols>
    <col min="1" max="1" width="4.57421875" style="7" customWidth="1"/>
    <col min="2" max="2" width="11.57421875" style="3" customWidth="1"/>
    <col min="3" max="3" width="14.7109375" style="3" customWidth="1"/>
    <col min="4" max="5" width="11.7109375" style="3" customWidth="1"/>
    <col min="6" max="6" width="11.57421875" style="3" customWidth="1"/>
    <col min="7" max="7" width="10.00390625" style="3" customWidth="1"/>
    <col min="8" max="8" width="12.7109375" style="3" bestFit="1" customWidth="1"/>
    <col min="9" max="9" width="4.57421875" style="3" customWidth="1"/>
    <col min="10" max="10" width="0.85546875" style="6" customWidth="1"/>
    <col min="11" max="11" width="10.140625" style="3" customWidth="1"/>
    <col min="12" max="12" width="10.421875" style="3" customWidth="1"/>
    <col min="13" max="13" width="9.28125" style="3" bestFit="1" customWidth="1"/>
    <col min="14" max="16384" width="9.140625" style="3" customWidth="1"/>
  </cols>
  <sheetData>
    <row r="1" ht="11.25">
      <c r="A1" s="1" t="s">
        <v>0</v>
      </c>
    </row>
    <row r="2" ht="11.25">
      <c r="A2" s="1" t="s">
        <v>1</v>
      </c>
    </row>
    <row r="3" spans="1:3" ht="11.25">
      <c r="A3" s="2"/>
      <c r="B3" s="6"/>
      <c r="C3" s="6"/>
    </row>
    <row r="5" ht="11.25">
      <c r="A5" s="7" t="s">
        <v>97</v>
      </c>
    </row>
    <row r="8" spans="1:2" ht="11.25">
      <c r="A8" s="7" t="s">
        <v>98</v>
      </c>
      <c r="B8" s="9" t="s">
        <v>99</v>
      </c>
    </row>
    <row r="12" ht="11.25">
      <c r="K12" s="73"/>
    </row>
    <row r="39" spans="1:2" ht="11.25">
      <c r="A39" s="7" t="s">
        <v>100</v>
      </c>
      <c r="B39" s="9" t="s">
        <v>101</v>
      </c>
    </row>
    <row r="45" spans="1:2" ht="11.25">
      <c r="A45" s="7" t="s">
        <v>102</v>
      </c>
      <c r="B45" s="9" t="s">
        <v>103</v>
      </c>
    </row>
    <row r="46" spans="1:2" ht="11.25">
      <c r="A46" s="74"/>
      <c r="B46" s="9"/>
    </row>
    <row r="47" spans="1:3" ht="12.75">
      <c r="A47" s="74"/>
      <c r="B47" s="75" t="s">
        <v>104</v>
      </c>
      <c r="C47" s="6"/>
    </row>
    <row r="48" spans="1:3" ht="11.25">
      <c r="A48" s="74"/>
      <c r="B48" s="6"/>
      <c r="C48" s="6"/>
    </row>
    <row r="49" spans="2:3" ht="11.25">
      <c r="B49" s="6"/>
      <c r="C49" s="6"/>
    </row>
    <row r="50" spans="1:2" ht="11.25">
      <c r="A50" s="7" t="s">
        <v>105</v>
      </c>
      <c r="B50" s="9" t="s">
        <v>106</v>
      </c>
    </row>
    <row r="57" spans="1:2" ht="11.25">
      <c r="A57" s="7" t="s">
        <v>107</v>
      </c>
      <c r="B57" s="9" t="s">
        <v>108</v>
      </c>
    </row>
    <row r="59" ht="12.75">
      <c r="B59" s="76" t="s">
        <v>109</v>
      </c>
    </row>
    <row r="69" spans="1:2" ht="11.25">
      <c r="A69" s="7" t="s">
        <v>110</v>
      </c>
      <c r="B69" s="31" t="s">
        <v>111</v>
      </c>
    </row>
    <row r="76" spans="1:13" s="6" customFormat="1" ht="11.25">
      <c r="A76" s="45" t="s">
        <v>112</v>
      </c>
      <c r="B76" s="31" t="s">
        <v>113</v>
      </c>
      <c r="K76" s="3"/>
      <c r="L76" s="3"/>
      <c r="M76" s="3"/>
    </row>
    <row r="77" spans="1:13" s="6" customFormat="1" ht="11.25" customHeight="1">
      <c r="A77" s="45"/>
      <c r="K77" s="3"/>
      <c r="L77" s="3"/>
      <c r="M77" s="3"/>
    </row>
    <row r="78" spans="1:13" s="6" customFormat="1" ht="11.25">
      <c r="A78" s="45"/>
      <c r="K78" s="3"/>
      <c r="L78" s="3"/>
      <c r="M78" s="3"/>
    </row>
    <row r="79" spans="1:13" s="6" customFormat="1" ht="11.25">
      <c r="A79" s="45"/>
      <c r="K79" s="3"/>
      <c r="L79" s="3"/>
      <c r="M79" s="3"/>
    </row>
    <row r="80" spans="1:13" s="6" customFormat="1" ht="11.25">
      <c r="A80" s="45"/>
      <c r="K80" s="3"/>
      <c r="L80" s="3"/>
      <c r="M80" s="3"/>
    </row>
    <row r="81" spans="1:13" s="6" customFormat="1" ht="11.25">
      <c r="A81" s="45"/>
      <c r="K81" s="3"/>
      <c r="L81" s="3"/>
      <c r="M81" s="3"/>
    </row>
    <row r="82" spans="1:13" s="6" customFormat="1" ht="11.25">
      <c r="A82" s="45" t="s">
        <v>114</v>
      </c>
      <c r="B82" s="31" t="s">
        <v>115</v>
      </c>
      <c r="H82" s="39"/>
      <c r="K82" s="3"/>
      <c r="L82" s="3"/>
      <c r="M82" s="3"/>
    </row>
    <row r="83" spans="11:13" s="6" customFormat="1" ht="11.25">
      <c r="K83" s="3"/>
      <c r="L83" s="3"/>
      <c r="M83" s="3"/>
    </row>
    <row r="84" spans="1:13" s="6" customFormat="1" ht="11.25">
      <c r="A84" s="45"/>
      <c r="B84" s="77"/>
      <c r="D84" s="78"/>
      <c r="E84" s="78"/>
      <c r="F84" s="78"/>
      <c r="G84" s="78"/>
      <c r="H84" s="128" t="s">
        <v>116</v>
      </c>
      <c r="I84" s="128"/>
      <c r="K84" s="3"/>
      <c r="L84" s="3"/>
      <c r="M84" s="3"/>
    </row>
    <row r="85" spans="1:9" s="6" customFormat="1" ht="11.25">
      <c r="A85" s="45"/>
      <c r="B85" s="77"/>
      <c r="D85" s="78"/>
      <c r="E85" s="78"/>
      <c r="F85" s="127" t="s">
        <v>16</v>
      </c>
      <c r="G85" s="127"/>
      <c r="H85" s="127" t="s">
        <v>117</v>
      </c>
      <c r="I85" s="127"/>
    </row>
    <row r="86" spans="1:10" s="6" customFormat="1" ht="11.25">
      <c r="A86" s="45"/>
      <c r="B86" s="80"/>
      <c r="C86" s="39"/>
      <c r="D86" s="81"/>
      <c r="E86" s="81"/>
      <c r="F86" s="82"/>
      <c r="G86" s="79"/>
      <c r="H86" s="79"/>
      <c r="I86" s="79"/>
      <c r="J86" s="39"/>
    </row>
    <row r="87" spans="1:10" s="6" customFormat="1" ht="11.25">
      <c r="A87" s="45"/>
      <c r="B87" s="80"/>
      <c r="C87" s="39"/>
      <c r="D87" s="81"/>
      <c r="E87" s="81"/>
      <c r="F87" s="82"/>
      <c r="G87" s="79"/>
      <c r="H87" s="79"/>
      <c r="I87" s="79"/>
      <c r="J87" s="39"/>
    </row>
    <row r="88" spans="1:10" s="6" customFormat="1" ht="11.25">
      <c r="A88" s="45"/>
      <c r="B88" s="80"/>
      <c r="C88" s="39"/>
      <c r="D88" s="81"/>
      <c r="E88" s="81"/>
      <c r="F88" s="82"/>
      <c r="G88" s="79"/>
      <c r="H88" s="79"/>
      <c r="I88" s="79"/>
      <c r="J88" s="39"/>
    </row>
    <row r="89" spans="1:10" s="6" customFormat="1" ht="12.75" customHeight="1">
      <c r="A89" s="45"/>
      <c r="B89" s="83"/>
      <c r="C89" s="39"/>
      <c r="D89" s="81"/>
      <c r="E89" s="129" t="s">
        <v>118</v>
      </c>
      <c r="F89" s="129"/>
      <c r="G89" s="129" t="s">
        <v>119</v>
      </c>
      <c r="H89" s="129"/>
      <c r="I89" s="79"/>
      <c r="J89" s="39"/>
    </row>
    <row r="90" spans="1:10" s="6" customFormat="1" ht="25.5">
      <c r="A90" s="45"/>
      <c r="B90" s="130" t="s">
        <v>120</v>
      </c>
      <c r="C90" s="130"/>
      <c r="D90" s="130"/>
      <c r="E90" s="84" t="s">
        <v>16</v>
      </c>
      <c r="F90" s="85" t="s">
        <v>121</v>
      </c>
      <c r="G90" s="84" t="s">
        <v>16</v>
      </c>
      <c r="H90" s="85" t="s">
        <v>121</v>
      </c>
      <c r="I90" s="79"/>
      <c r="J90" s="39"/>
    </row>
    <row r="91" spans="1:10" s="6" customFormat="1" ht="12.75">
      <c r="A91" s="45"/>
      <c r="B91" s="83"/>
      <c r="C91" s="39"/>
      <c r="D91" s="81"/>
      <c r="E91" s="86" t="s">
        <v>122</v>
      </c>
      <c r="F91" s="86" t="s">
        <v>122</v>
      </c>
      <c r="G91" s="86" t="s">
        <v>122</v>
      </c>
      <c r="H91" s="86" t="s">
        <v>122</v>
      </c>
      <c r="I91" s="79"/>
      <c r="J91" s="39"/>
    </row>
    <row r="92" spans="1:10" s="6" customFormat="1" ht="12.75">
      <c r="A92" s="45"/>
      <c r="B92" s="83" t="s">
        <v>123</v>
      </c>
      <c r="C92" s="39"/>
      <c r="D92" s="81"/>
      <c r="E92" s="87">
        <v>28119.149980000006</v>
      </c>
      <c r="F92" s="87">
        <v>2906.498620000002</v>
      </c>
      <c r="G92" s="87">
        <v>24485.722999999998</v>
      </c>
      <c r="H92" s="87">
        <v>4691.927</v>
      </c>
      <c r="I92" s="79"/>
      <c r="J92" s="39"/>
    </row>
    <row r="93" spans="1:10" s="6" customFormat="1" ht="12.75">
      <c r="A93" s="45"/>
      <c r="B93" s="83" t="s">
        <v>124</v>
      </c>
      <c r="C93" s="39"/>
      <c r="D93" s="81"/>
      <c r="E93" s="87">
        <v>359.085</v>
      </c>
      <c r="F93" s="88">
        <v>36.913</v>
      </c>
      <c r="G93" s="87">
        <v>1166.277</v>
      </c>
      <c r="H93" s="87">
        <v>40.073</v>
      </c>
      <c r="I93" s="79"/>
      <c r="J93" s="39"/>
    </row>
    <row r="94" spans="1:10" s="6" customFormat="1" ht="12.75">
      <c r="A94" s="45"/>
      <c r="B94" s="83" t="s">
        <v>125</v>
      </c>
      <c r="C94" s="39"/>
      <c r="D94" s="81"/>
      <c r="E94" s="87">
        <v>0</v>
      </c>
      <c r="F94" s="88">
        <v>0</v>
      </c>
      <c r="G94" s="87">
        <v>0</v>
      </c>
      <c r="H94" s="87">
        <v>0</v>
      </c>
      <c r="I94" s="79"/>
      <c r="J94" s="39"/>
    </row>
    <row r="95" spans="1:10" s="6" customFormat="1" ht="13.5" thickBot="1">
      <c r="A95" s="45"/>
      <c r="B95" s="83" t="s">
        <v>126</v>
      </c>
      <c r="C95" s="39"/>
      <c r="D95" s="81"/>
      <c r="E95" s="89">
        <v>0</v>
      </c>
      <c r="F95" s="90">
        <v>0</v>
      </c>
      <c r="G95" s="89">
        <v>0</v>
      </c>
      <c r="H95" s="89">
        <v>0</v>
      </c>
      <c r="I95" s="79"/>
      <c r="J95" s="39"/>
    </row>
    <row r="96" spans="1:10" s="6" customFormat="1" ht="12.75">
      <c r="A96" s="45"/>
      <c r="B96" s="83"/>
      <c r="C96" s="39"/>
      <c r="D96" s="81"/>
      <c r="E96" s="87">
        <f>SUM(E92:E95)</f>
        <v>28478.234980000005</v>
      </c>
      <c r="F96" s="87">
        <f>SUM(F92:F95)</f>
        <v>2943.411620000002</v>
      </c>
      <c r="G96" s="87">
        <f>SUM(G92:G95)</f>
        <v>25652</v>
      </c>
      <c r="H96" s="87">
        <f>SUM(H92:H95)</f>
        <v>4732</v>
      </c>
      <c r="I96" s="79"/>
      <c r="J96" s="39"/>
    </row>
    <row r="97" spans="1:10" s="6" customFormat="1" ht="12.75">
      <c r="A97" s="45"/>
      <c r="B97" s="91" t="s">
        <v>127</v>
      </c>
      <c r="C97" s="39"/>
      <c r="D97" s="81"/>
      <c r="E97" s="87"/>
      <c r="F97" s="88"/>
      <c r="G97" s="87"/>
      <c r="H97" s="87"/>
      <c r="I97" s="79"/>
      <c r="J97" s="39"/>
    </row>
    <row r="98" spans="1:10" s="6" customFormat="1" ht="12.75">
      <c r="A98" s="45"/>
      <c r="B98" s="83" t="s">
        <v>128</v>
      </c>
      <c r="C98" s="39"/>
      <c r="D98" s="81"/>
      <c r="E98" s="87">
        <v>144</v>
      </c>
      <c r="F98" s="88"/>
      <c r="G98" s="87">
        <v>144</v>
      </c>
      <c r="H98" s="87"/>
      <c r="I98" s="79"/>
      <c r="J98" s="39"/>
    </row>
    <row r="99" spans="1:10" s="6" customFormat="1" ht="12.75">
      <c r="A99" s="45"/>
      <c r="B99" s="83" t="s">
        <v>123</v>
      </c>
      <c r="C99" s="39"/>
      <c r="D99" s="81"/>
      <c r="E99" s="87">
        <v>2973.14791</v>
      </c>
      <c r="F99" s="88"/>
      <c r="G99" s="87">
        <v>2810.97</v>
      </c>
      <c r="H99" s="87"/>
      <c r="I99" s="79"/>
      <c r="J99" s="39"/>
    </row>
    <row r="100" spans="1:10" s="6" customFormat="1" ht="13.5" thickBot="1">
      <c r="A100" s="45"/>
      <c r="B100" s="83"/>
      <c r="C100" s="39"/>
      <c r="D100" s="81"/>
      <c r="E100" s="92">
        <f>SUM(E96:E99)</f>
        <v>31595.382890000004</v>
      </c>
      <c r="F100" s="39"/>
      <c r="G100" s="92">
        <f>SUM(G96:G99)</f>
        <v>28606.97</v>
      </c>
      <c r="H100" s="39"/>
      <c r="I100" s="79"/>
      <c r="J100" s="39"/>
    </row>
    <row r="101" spans="1:10" s="6" customFormat="1" ht="12.75">
      <c r="A101" s="45"/>
      <c r="B101" s="83"/>
      <c r="C101" s="39"/>
      <c r="D101" s="81"/>
      <c r="E101" s="87"/>
      <c r="F101" s="88"/>
      <c r="G101" s="87"/>
      <c r="H101" s="87"/>
      <c r="I101" s="79"/>
      <c r="J101" s="39"/>
    </row>
    <row r="102" spans="1:9" s="6" customFormat="1" ht="11.25">
      <c r="A102" s="45"/>
      <c r="B102" s="77"/>
      <c r="D102" s="78"/>
      <c r="E102" s="78"/>
      <c r="F102" s="78"/>
      <c r="G102" s="78"/>
      <c r="H102" s="128"/>
      <c r="I102" s="128"/>
    </row>
    <row r="103" spans="1:9" s="6" customFormat="1" ht="11.25">
      <c r="A103" s="45"/>
      <c r="B103" s="77"/>
      <c r="D103" s="78"/>
      <c r="E103" s="78"/>
      <c r="F103" s="127"/>
      <c r="G103" s="127"/>
      <c r="H103" s="127"/>
      <c r="I103" s="127"/>
    </row>
    <row r="104" spans="1:10" s="6" customFormat="1" ht="11.25">
      <c r="A104" s="45"/>
      <c r="B104" s="80"/>
      <c r="C104" s="39"/>
      <c r="D104" s="81"/>
      <c r="E104" s="81"/>
      <c r="F104" s="82"/>
      <c r="G104" s="79"/>
      <c r="H104" s="79"/>
      <c r="I104" s="79"/>
      <c r="J104" s="39"/>
    </row>
    <row r="105" spans="1:10" s="6" customFormat="1" ht="11.25">
      <c r="A105" s="45"/>
      <c r="B105" s="80"/>
      <c r="C105" s="39"/>
      <c r="D105" s="81"/>
      <c r="E105" s="81"/>
      <c r="F105" s="82"/>
      <c r="G105" s="79"/>
      <c r="H105" s="79"/>
      <c r="I105" s="79"/>
      <c r="J105" s="39"/>
    </row>
    <row r="106" spans="1:10" s="6" customFormat="1" ht="11.25">
      <c r="A106" s="45"/>
      <c r="B106" s="80"/>
      <c r="C106" s="39"/>
      <c r="D106" s="81"/>
      <c r="E106" s="81"/>
      <c r="F106" s="82"/>
      <c r="G106" s="79"/>
      <c r="H106" s="79"/>
      <c r="I106" s="79"/>
      <c r="J106" s="39"/>
    </row>
    <row r="107" spans="1:10" s="6" customFormat="1" ht="11.25">
      <c r="A107" s="45"/>
      <c r="B107" s="80"/>
      <c r="C107" s="39"/>
      <c r="D107" s="81"/>
      <c r="E107" s="81"/>
      <c r="F107" s="82"/>
      <c r="G107" s="79"/>
      <c r="H107" s="79"/>
      <c r="I107" s="79"/>
      <c r="J107" s="39"/>
    </row>
    <row r="108" spans="1:10" s="6" customFormat="1" ht="11.25">
      <c r="A108" s="45"/>
      <c r="B108" s="80"/>
      <c r="C108" s="39"/>
      <c r="D108" s="81"/>
      <c r="E108" s="81"/>
      <c r="F108" s="82"/>
      <c r="G108" s="79"/>
      <c r="H108" s="79"/>
      <c r="I108" s="79"/>
      <c r="J108" s="39"/>
    </row>
    <row r="109" spans="1:10" s="6" customFormat="1" ht="11.25">
      <c r="A109" s="45"/>
      <c r="B109" s="80"/>
      <c r="C109" s="39"/>
      <c r="D109" s="81"/>
      <c r="E109" s="81"/>
      <c r="F109" s="82"/>
      <c r="G109" s="79"/>
      <c r="H109" s="79"/>
      <c r="I109" s="79"/>
      <c r="J109" s="39"/>
    </row>
    <row r="110" spans="1:10" s="6" customFormat="1" ht="12.75">
      <c r="A110" s="45"/>
      <c r="B110" s="80"/>
      <c r="C110" s="39"/>
      <c r="D110" s="81"/>
      <c r="E110" s="81"/>
      <c r="F110" s="82"/>
      <c r="G110" s="93"/>
      <c r="H110" s="93"/>
      <c r="I110" s="93"/>
      <c r="J110" s="39"/>
    </row>
    <row r="111" spans="1:9" s="6" customFormat="1" ht="12.75">
      <c r="A111" s="45"/>
      <c r="B111" s="80"/>
      <c r="G111" s="86" t="s">
        <v>129</v>
      </c>
      <c r="H111" s="86" t="s">
        <v>8</v>
      </c>
      <c r="I111" s="75"/>
    </row>
    <row r="112" spans="1:9" s="6" customFormat="1" ht="12.75">
      <c r="A112" s="45"/>
      <c r="B112" s="80"/>
      <c r="G112" s="86" t="s">
        <v>10</v>
      </c>
      <c r="H112" s="86" t="s">
        <v>11</v>
      </c>
      <c r="I112" s="75"/>
    </row>
    <row r="113" spans="1:9" s="6" customFormat="1" ht="12.75">
      <c r="A113" s="45"/>
      <c r="B113" s="80"/>
      <c r="G113" s="86" t="s">
        <v>13</v>
      </c>
      <c r="H113" s="86" t="s">
        <v>13</v>
      </c>
      <c r="I113" s="75"/>
    </row>
    <row r="114" spans="1:9" s="6" customFormat="1" ht="12.75">
      <c r="A114" s="45"/>
      <c r="B114" s="83"/>
      <c r="G114" s="86" t="s">
        <v>122</v>
      </c>
      <c r="H114" s="86" t="s">
        <v>122</v>
      </c>
      <c r="I114" s="75"/>
    </row>
    <row r="115" spans="1:11" s="6" customFormat="1" ht="12.75">
      <c r="A115" s="45"/>
      <c r="B115" s="83" t="s">
        <v>130</v>
      </c>
      <c r="F115" s="15"/>
      <c r="G115" s="94">
        <v>8920.752</v>
      </c>
      <c r="H115" s="95">
        <v>16989.55</v>
      </c>
      <c r="I115" s="75"/>
      <c r="K115" s="15"/>
    </row>
    <row r="116" spans="1:11" s="6" customFormat="1" ht="12.75">
      <c r="A116" s="45"/>
      <c r="B116" s="83" t="s">
        <v>131</v>
      </c>
      <c r="F116" s="15"/>
      <c r="G116" s="94">
        <v>6432.50551</v>
      </c>
      <c r="H116" s="95">
        <v>12152.09</v>
      </c>
      <c r="I116" s="75"/>
      <c r="K116" s="15"/>
    </row>
    <row r="117" spans="1:11" s="6" customFormat="1" ht="12.75">
      <c r="A117" s="45"/>
      <c r="B117" s="83" t="s">
        <v>132</v>
      </c>
      <c r="F117" s="15"/>
      <c r="G117" s="94">
        <v>6811.26154</v>
      </c>
      <c r="H117" s="95">
        <v>14449.84</v>
      </c>
      <c r="I117" s="75"/>
      <c r="K117" s="15"/>
    </row>
    <row r="118" spans="1:11" s="6" customFormat="1" ht="12.75">
      <c r="A118" s="45"/>
      <c r="B118" s="83" t="s">
        <v>133</v>
      </c>
      <c r="F118" s="15"/>
      <c r="G118" s="94">
        <v>4694.28642</v>
      </c>
      <c r="H118" s="95">
        <v>7087.37</v>
      </c>
      <c r="I118" s="75"/>
      <c r="K118" s="15"/>
    </row>
    <row r="119" spans="1:11" s="6" customFormat="1" ht="12.75">
      <c r="A119" s="45"/>
      <c r="B119" s="83" t="s">
        <v>134</v>
      </c>
      <c r="F119" s="15"/>
      <c r="G119" s="94">
        <v>1423.09595</v>
      </c>
      <c r="H119" s="95">
        <v>2568.91</v>
      </c>
      <c r="I119" s="75"/>
      <c r="K119" s="15"/>
    </row>
    <row r="120" spans="1:11" s="6" customFormat="1" ht="12.75">
      <c r="A120" s="45"/>
      <c r="B120" s="83" t="s">
        <v>135</v>
      </c>
      <c r="F120" s="15"/>
      <c r="G120" s="94">
        <v>196.145</v>
      </c>
      <c r="H120" s="95">
        <v>1041.5</v>
      </c>
      <c r="I120" s="75"/>
      <c r="K120" s="15"/>
    </row>
    <row r="121" spans="1:11" s="6" customFormat="1" ht="13.5" thickBot="1">
      <c r="A121" s="45"/>
      <c r="B121" s="83"/>
      <c r="F121" s="96"/>
      <c r="G121" s="97">
        <f>SUM(G115:G120)</f>
        <v>28478.04642</v>
      </c>
      <c r="H121" s="97">
        <f>SUM(H115:H120)</f>
        <v>54289.259999999995</v>
      </c>
      <c r="I121" s="75"/>
      <c r="K121" s="96"/>
    </row>
    <row r="122" spans="1:10" s="6" customFormat="1" ht="13.5" thickTop="1">
      <c r="A122" s="45"/>
      <c r="B122" s="83"/>
      <c r="C122" s="39"/>
      <c r="D122" s="79"/>
      <c r="E122" s="79"/>
      <c r="F122" s="79"/>
      <c r="G122" s="79"/>
      <c r="H122" s="79"/>
      <c r="I122" s="79"/>
      <c r="J122" s="39"/>
    </row>
    <row r="123" spans="1:10" s="6" customFormat="1" ht="12.75">
      <c r="A123" s="45"/>
      <c r="B123" s="83"/>
      <c r="C123" s="39"/>
      <c r="D123" s="79"/>
      <c r="E123" s="79"/>
      <c r="F123" s="79"/>
      <c r="G123" s="79"/>
      <c r="H123" s="79"/>
      <c r="I123" s="79"/>
      <c r="J123" s="39"/>
    </row>
    <row r="124" spans="1:10" s="6" customFormat="1" ht="12.75">
      <c r="A124" s="45"/>
      <c r="B124" s="83"/>
      <c r="C124" s="39"/>
      <c r="D124" s="79"/>
      <c r="E124" s="79"/>
      <c r="F124" s="79"/>
      <c r="G124" s="79"/>
      <c r="H124" s="79"/>
      <c r="I124" s="79"/>
      <c r="J124" s="39"/>
    </row>
    <row r="125" spans="1:10" s="6" customFormat="1" ht="12.75">
      <c r="A125" s="45"/>
      <c r="B125" s="83"/>
      <c r="C125" s="39"/>
      <c r="D125" s="79"/>
      <c r="E125" s="79"/>
      <c r="F125" s="79"/>
      <c r="G125" s="79"/>
      <c r="H125" s="79"/>
      <c r="I125" s="79"/>
      <c r="J125" s="39"/>
    </row>
    <row r="126" spans="1:10" s="6" customFormat="1" ht="12.75">
      <c r="A126" s="45"/>
      <c r="B126" s="83"/>
      <c r="C126" s="39"/>
      <c r="D126" s="79"/>
      <c r="E126" s="79"/>
      <c r="F126" s="79"/>
      <c r="G126" s="79"/>
      <c r="H126" s="79"/>
      <c r="I126" s="79"/>
      <c r="J126" s="39"/>
    </row>
    <row r="127" spans="1:11" ht="11.25">
      <c r="A127" s="7" t="s">
        <v>136</v>
      </c>
      <c r="B127" s="9" t="s">
        <v>137</v>
      </c>
      <c r="G127" s="98"/>
      <c r="I127" s="6"/>
      <c r="K127" s="6"/>
    </row>
    <row r="134" spans="1:4" ht="11.25">
      <c r="A134" s="7" t="s">
        <v>138</v>
      </c>
      <c r="B134" s="9" t="s">
        <v>139</v>
      </c>
      <c r="D134" s="3" t="s">
        <v>140</v>
      </c>
    </row>
    <row r="140" spans="1:5" ht="11.25">
      <c r="A140" s="45" t="s">
        <v>141</v>
      </c>
      <c r="B140" s="31" t="s">
        <v>142</v>
      </c>
      <c r="C140" s="6"/>
      <c r="D140" s="6"/>
      <c r="E140" s="6"/>
    </row>
    <row r="141" spans="1:5" ht="11.25">
      <c r="A141" s="45"/>
      <c r="B141" s="6"/>
      <c r="C141" s="6"/>
      <c r="D141" s="6"/>
      <c r="E141" s="6"/>
    </row>
    <row r="146" spans="1:2" s="99" customFormat="1" ht="11.25">
      <c r="A146" s="45" t="s">
        <v>143</v>
      </c>
      <c r="B146" s="31" t="s">
        <v>144</v>
      </c>
    </row>
    <row r="147" spans="1:2" s="99" customFormat="1" ht="11.25">
      <c r="A147" s="45"/>
      <c r="B147" s="31"/>
    </row>
    <row r="148" s="99" customFormat="1" ht="11.25">
      <c r="A148" s="100"/>
    </row>
    <row r="149" s="99" customFormat="1" ht="11.25">
      <c r="A149" s="100"/>
    </row>
    <row r="150" s="99" customFormat="1" ht="11.25">
      <c r="A150" s="100"/>
    </row>
    <row r="151" s="99" customFormat="1" ht="11.25">
      <c r="A151" s="100"/>
    </row>
    <row r="152" s="99" customFormat="1" ht="11.25">
      <c r="A152" s="100"/>
    </row>
    <row r="153" spans="1:2" s="6" customFormat="1" ht="11.25">
      <c r="A153" s="45" t="s">
        <v>145</v>
      </c>
      <c r="B153" s="31" t="s">
        <v>146</v>
      </c>
    </row>
    <row r="154" s="6" customFormat="1" ht="11.25">
      <c r="A154" s="45"/>
    </row>
    <row r="155" spans="1:8" s="6" customFormat="1" ht="12.75">
      <c r="A155" s="45"/>
      <c r="B155" s="75" t="s">
        <v>147</v>
      </c>
      <c r="C155" s="75"/>
      <c r="D155" s="75"/>
      <c r="E155" s="75"/>
      <c r="F155" s="75"/>
      <c r="G155" s="75"/>
      <c r="H155" s="75"/>
    </row>
    <row r="156" spans="1:8" s="6" customFormat="1" ht="12.75">
      <c r="A156" s="45"/>
      <c r="B156" s="75"/>
      <c r="C156" s="75"/>
      <c r="D156" s="75"/>
      <c r="E156" s="75"/>
      <c r="F156" s="75"/>
      <c r="G156" s="75"/>
      <c r="H156" s="86" t="s">
        <v>148</v>
      </c>
    </row>
    <row r="157" spans="1:8" s="6" customFormat="1" ht="12.75">
      <c r="A157" s="45"/>
      <c r="B157" s="75"/>
      <c r="C157" s="75"/>
      <c r="D157" s="75"/>
      <c r="E157" s="75"/>
      <c r="F157" s="75"/>
      <c r="G157" s="86"/>
      <c r="H157" s="86" t="s">
        <v>13</v>
      </c>
    </row>
    <row r="158" spans="1:8" s="6" customFormat="1" ht="12.75">
      <c r="A158" s="45"/>
      <c r="B158" s="75"/>
      <c r="C158" s="75"/>
      <c r="D158" s="75"/>
      <c r="E158" s="75"/>
      <c r="F158" s="75"/>
      <c r="G158" s="75"/>
      <c r="H158" s="86" t="s">
        <v>15</v>
      </c>
    </row>
    <row r="159" spans="1:8" s="6" customFormat="1" ht="12.75">
      <c r="A159" s="45"/>
      <c r="B159" s="75" t="s">
        <v>149</v>
      </c>
      <c r="C159" s="75"/>
      <c r="D159" s="75"/>
      <c r="E159" s="75"/>
      <c r="F159" s="75"/>
      <c r="G159" s="75"/>
      <c r="H159" s="101">
        <v>4357</v>
      </c>
    </row>
    <row r="160" spans="1:8" s="6" customFormat="1" ht="12.75">
      <c r="A160" s="45"/>
      <c r="B160" s="75" t="s">
        <v>150</v>
      </c>
      <c r="C160" s="75"/>
      <c r="D160" s="75"/>
      <c r="E160" s="75"/>
      <c r="F160" s="75"/>
      <c r="G160" s="75"/>
      <c r="H160" s="101">
        <v>0</v>
      </c>
    </row>
    <row r="161" spans="1:8" s="6" customFormat="1" ht="13.5" thickBot="1">
      <c r="A161" s="45"/>
      <c r="B161" s="75"/>
      <c r="C161" s="75"/>
      <c r="D161" s="75"/>
      <c r="E161" s="75"/>
      <c r="F161" s="75"/>
      <c r="G161" s="75"/>
      <c r="H161" s="97">
        <f>H159+H160</f>
        <v>4357</v>
      </c>
    </row>
    <row r="162" spans="1:6" s="6" customFormat="1" ht="12" hidden="1" thickTop="1">
      <c r="A162" s="45"/>
      <c r="F162" s="5" t="s">
        <v>15</v>
      </c>
    </row>
    <row r="163" spans="1:2" s="6" customFormat="1" ht="12" hidden="1" thickTop="1">
      <c r="A163" s="45"/>
      <c r="B163" s="6" t="s">
        <v>40</v>
      </c>
    </row>
    <row r="164" spans="1:6" s="6" customFormat="1" ht="12" hidden="1" thickTop="1">
      <c r="A164" s="45"/>
      <c r="B164" s="102" t="s">
        <v>151</v>
      </c>
      <c r="F164" s="103">
        <v>1300</v>
      </c>
    </row>
    <row r="165" s="6" customFormat="1" ht="12" hidden="1" thickTop="1">
      <c r="A165" s="45"/>
    </row>
    <row r="166" s="6" customFormat="1" ht="12" thickTop="1">
      <c r="A166" s="45"/>
    </row>
    <row r="167" s="6" customFormat="1" ht="11.25">
      <c r="A167" s="45"/>
    </row>
    <row r="168" s="6" customFormat="1" ht="11.25">
      <c r="A168" s="45"/>
    </row>
    <row r="169" s="6" customFormat="1" ht="11.25">
      <c r="A169" s="45"/>
    </row>
    <row r="170" s="6" customFormat="1" ht="11.25">
      <c r="A170" s="45"/>
    </row>
    <row r="171" s="6" customFormat="1" ht="11.25">
      <c r="A171" s="45"/>
    </row>
    <row r="172" s="6" customFormat="1" ht="11.25">
      <c r="A172" s="45"/>
    </row>
    <row r="173" s="6" customFormat="1" ht="11.25">
      <c r="A173" s="45"/>
    </row>
    <row r="174" s="6" customFormat="1" ht="11.25">
      <c r="A174" s="45"/>
    </row>
    <row r="175" s="6" customFormat="1" ht="11.25">
      <c r="A175" s="45"/>
    </row>
    <row r="176" s="6" customFormat="1" ht="11.25">
      <c r="A176" s="45"/>
    </row>
    <row r="177" s="6" customFormat="1" ht="11.25">
      <c r="A177" s="45"/>
    </row>
    <row r="178" s="6" customFormat="1" ht="11.25">
      <c r="A178" s="45"/>
    </row>
    <row r="179" s="6" customFormat="1" ht="11.25">
      <c r="A179" s="45"/>
    </row>
    <row r="180" s="6" customFormat="1" ht="11.25">
      <c r="A180" s="45"/>
    </row>
    <row r="181" s="6" customFormat="1" ht="11.25">
      <c r="A181" s="45"/>
    </row>
    <row r="182" s="6" customFormat="1" ht="11.25">
      <c r="A182" s="45"/>
    </row>
    <row r="183" s="6" customFormat="1" ht="11.25">
      <c r="A183" s="45"/>
    </row>
    <row r="184" s="6" customFormat="1" ht="11.25">
      <c r="A184" s="45"/>
    </row>
    <row r="185" s="6" customFormat="1" ht="11.25">
      <c r="A185" s="45"/>
    </row>
    <row r="186" s="6" customFormat="1" ht="11.25">
      <c r="A186" s="45"/>
    </row>
    <row r="187" s="6" customFormat="1" ht="11.25">
      <c r="A187" s="45"/>
    </row>
    <row r="188" s="6" customFormat="1" ht="11.25">
      <c r="A188" s="45"/>
    </row>
    <row r="189" s="6" customFormat="1" ht="11.25">
      <c r="A189" s="45"/>
    </row>
    <row r="190" s="6" customFormat="1" ht="11.25">
      <c r="A190" s="45"/>
    </row>
    <row r="191" s="6" customFormat="1" ht="11.25">
      <c r="A191" s="45"/>
    </row>
    <row r="192" s="6" customFormat="1" ht="11.25">
      <c r="A192" s="45"/>
    </row>
    <row r="193" s="6" customFormat="1" ht="11.25">
      <c r="A193" s="45" t="s">
        <v>152</v>
      </c>
    </row>
    <row r="194" s="6" customFormat="1" ht="11.25">
      <c r="A194" s="45"/>
    </row>
    <row r="195" spans="1:2" s="6" customFormat="1" ht="11.25">
      <c r="A195" s="45" t="s">
        <v>153</v>
      </c>
      <c r="B195" s="31" t="s">
        <v>154</v>
      </c>
    </row>
    <row r="196" s="6" customFormat="1" ht="11.25">
      <c r="A196" s="45"/>
    </row>
    <row r="197" s="6" customFormat="1" ht="11.25">
      <c r="A197" s="45"/>
    </row>
    <row r="198" s="6" customFormat="1" ht="11.25">
      <c r="A198" s="45"/>
    </row>
    <row r="199" s="6" customFormat="1" ht="11.25">
      <c r="A199" s="45"/>
    </row>
    <row r="200" s="6" customFormat="1" ht="11.25">
      <c r="A200" s="45"/>
    </row>
    <row r="201" s="6" customFormat="1" ht="11.25">
      <c r="A201" s="45"/>
    </row>
    <row r="202" s="6" customFormat="1" ht="11.25">
      <c r="A202" s="45"/>
    </row>
    <row r="203" s="6" customFormat="1" ht="11.25">
      <c r="A203" s="45"/>
    </row>
    <row r="204" s="6" customFormat="1" ht="11.25">
      <c r="A204" s="45"/>
    </row>
    <row r="205" s="6" customFormat="1" ht="11.25">
      <c r="A205" s="45"/>
    </row>
    <row r="206" s="6" customFormat="1" ht="11.25">
      <c r="A206" s="45"/>
    </row>
    <row r="207" s="6" customFormat="1" ht="11.25">
      <c r="A207" s="45"/>
    </row>
    <row r="208" s="6" customFormat="1" ht="11.25">
      <c r="A208" s="45"/>
    </row>
    <row r="209" s="6" customFormat="1" ht="11.25">
      <c r="A209" s="45"/>
    </row>
    <row r="210" spans="1:2" s="6" customFormat="1" ht="11.25">
      <c r="A210" s="45"/>
      <c r="B210" s="31"/>
    </row>
    <row r="211" spans="1:2" s="6" customFormat="1" ht="11.25">
      <c r="A211" s="45"/>
      <c r="B211" s="31"/>
    </row>
    <row r="212" spans="1:2" s="6" customFormat="1" ht="11.25">
      <c r="A212" s="45"/>
      <c r="B212" s="31"/>
    </row>
    <row r="213" spans="1:2" s="6" customFormat="1" ht="11.25">
      <c r="A213" s="45"/>
      <c r="B213" s="31"/>
    </row>
    <row r="214" spans="1:2" s="6" customFormat="1" ht="11.25">
      <c r="A214" s="45"/>
      <c r="B214" s="31"/>
    </row>
    <row r="215" spans="1:2" s="6" customFormat="1" ht="11.25">
      <c r="A215" s="45"/>
      <c r="B215" s="31"/>
    </row>
    <row r="216" spans="1:2" s="6" customFormat="1" ht="11.25">
      <c r="A216" s="45"/>
      <c r="B216" s="31"/>
    </row>
    <row r="217" spans="1:2" s="6" customFormat="1" ht="11.25">
      <c r="A217" s="45"/>
      <c r="B217" s="31"/>
    </row>
    <row r="218" spans="1:2" s="6" customFormat="1" ht="11.25">
      <c r="A218" s="45" t="s">
        <v>155</v>
      </c>
      <c r="B218" s="31" t="s">
        <v>156</v>
      </c>
    </row>
    <row r="219" s="6" customFormat="1" ht="11.25">
      <c r="A219" s="45"/>
    </row>
    <row r="220" s="6" customFormat="1" ht="11.25">
      <c r="A220" s="45"/>
    </row>
    <row r="221" s="6" customFormat="1" ht="11.25">
      <c r="A221" s="45"/>
    </row>
    <row r="222" s="6" customFormat="1" ht="11.25">
      <c r="A222" s="45"/>
    </row>
    <row r="223" s="6" customFormat="1" ht="11.25">
      <c r="A223" s="45"/>
    </row>
    <row r="224" s="6" customFormat="1" ht="11.25">
      <c r="A224" s="45"/>
    </row>
    <row r="225" s="6" customFormat="1" ht="11.25">
      <c r="A225" s="45"/>
    </row>
    <row r="226" spans="1:2" s="6" customFormat="1" ht="11.25">
      <c r="A226" s="45" t="s">
        <v>157</v>
      </c>
      <c r="B226" s="31" t="s">
        <v>158</v>
      </c>
    </row>
    <row r="227" s="6" customFormat="1" ht="11.25">
      <c r="A227" s="45"/>
    </row>
    <row r="228" s="6" customFormat="1" ht="11.25">
      <c r="A228" s="45"/>
    </row>
    <row r="229" s="6" customFormat="1" ht="11.25">
      <c r="A229" s="45"/>
    </row>
    <row r="230" s="6" customFormat="1" ht="11.25">
      <c r="A230" s="45"/>
    </row>
    <row r="231" s="6" customFormat="1" ht="11.25">
      <c r="A231" s="45"/>
    </row>
    <row r="232" s="6" customFormat="1" ht="11.25">
      <c r="A232" s="45"/>
    </row>
    <row r="233" s="6" customFormat="1" ht="11.25">
      <c r="A233" s="45"/>
    </row>
    <row r="234" s="6" customFormat="1" ht="11.25">
      <c r="A234" s="45"/>
    </row>
    <row r="235" s="6" customFormat="1" ht="11.25">
      <c r="A235" s="45"/>
    </row>
    <row r="236" spans="1:2" s="6" customFormat="1" ht="11.25">
      <c r="A236" s="45" t="s">
        <v>159</v>
      </c>
      <c r="B236" s="31" t="s">
        <v>24</v>
      </c>
    </row>
    <row r="237" spans="1:8" s="6" customFormat="1" ht="12.75">
      <c r="A237" s="45"/>
      <c r="B237" s="75"/>
      <c r="C237" s="75"/>
      <c r="D237" s="75"/>
      <c r="E237" s="75"/>
      <c r="F237" s="86" t="s">
        <v>129</v>
      </c>
      <c r="G237" s="75"/>
      <c r="H237" s="86" t="s">
        <v>8</v>
      </c>
    </row>
    <row r="238" spans="1:8" s="6" customFormat="1" ht="12.75">
      <c r="A238" s="45"/>
      <c r="B238" s="75"/>
      <c r="C238" s="75"/>
      <c r="D238" s="75"/>
      <c r="E238" s="75"/>
      <c r="F238" s="86" t="s">
        <v>10</v>
      </c>
      <c r="G238" s="75"/>
      <c r="H238" s="86" t="s">
        <v>11</v>
      </c>
    </row>
    <row r="239" spans="1:8" s="6" customFormat="1" ht="12.75">
      <c r="A239" s="45"/>
      <c r="B239" s="75"/>
      <c r="C239" s="75"/>
      <c r="D239" s="75"/>
      <c r="E239" s="75"/>
      <c r="F239" s="86" t="s">
        <v>13</v>
      </c>
      <c r="G239" s="75"/>
      <c r="H239" s="86" t="s">
        <v>13</v>
      </c>
    </row>
    <row r="240" spans="1:8" s="6" customFormat="1" ht="12.75">
      <c r="A240" s="45"/>
      <c r="B240" s="75"/>
      <c r="C240" s="75"/>
      <c r="D240" s="75"/>
      <c r="E240" s="75"/>
      <c r="F240" s="86" t="s">
        <v>15</v>
      </c>
      <c r="G240" s="75"/>
      <c r="H240" s="86" t="s">
        <v>15</v>
      </c>
    </row>
    <row r="241" spans="1:8" s="6" customFormat="1" ht="12.75">
      <c r="A241" s="45"/>
      <c r="B241" s="104" t="s">
        <v>160</v>
      </c>
      <c r="C241" s="75"/>
      <c r="D241" s="75"/>
      <c r="E241" s="75"/>
      <c r="F241" s="75"/>
      <c r="G241" s="75"/>
      <c r="H241" s="75"/>
    </row>
    <row r="242" spans="1:8" s="6" customFormat="1" ht="13.5">
      <c r="A242" s="45"/>
      <c r="B242" s="105" t="s">
        <v>161</v>
      </c>
      <c r="C242" s="75"/>
      <c r="D242" s="75"/>
      <c r="E242" s="75"/>
      <c r="F242" s="75"/>
      <c r="G242" s="75"/>
      <c r="H242" s="75"/>
    </row>
    <row r="243" spans="1:8" s="6" customFormat="1" ht="12.75" customHeight="1" hidden="1">
      <c r="A243" s="45"/>
      <c r="B243" s="75"/>
      <c r="C243" s="75"/>
      <c r="D243" s="75"/>
      <c r="E243" s="75"/>
      <c r="F243" s="101"/>
      <c r="G243" s="101"/>
      <c r="H243" s="101"/>
    </row>
    <row r="244" spans="1:13" s="6" customFormat="1" ht="12.75">
      <c r="A244" s="45"/>
      <c r="B244" s="75" t="s">
        <v>162</v>
      </c>
      <c r="C244" s="75"/>
      <c r="D244" s="75"/>
      <c r="E244" s="75"/>
      <c r="F244" s="101">
        <v>78</v>
      </c>
      <c r="G244" s="101"/>
      <c r="H244" s="101">
        <v>371.445</v>
      </c>
      <c r="K244" s="106"/>
      <c r="L244" s="103"/>
      <c r="M244" s="103"/>
    </row>
    <row r="245" spans="1:13" s="6" customFormat="1" ht="12.75">
      <c r="A245" s="45"/>
      <c r="B245" s="75" t="s">
        <v>163</v>
      </c>
      <c r="C245" s="75"/>
      <c r="D245" s="75"/>
      <c r="E245" s="75"/>
      <c r="F245" s="101">
        <v>192</v>
      </c>
      <c r="G245" s="101"/>
      <c r="H245" s="101">
        <v>248.523</v>
      </c>
      <c r="K245" s="107"/>
      <c r="M245" s="103"/>
    </row>
    <row r="246" spans="1:8" s="6" customFormat="1" ht="13.5" thickBot="1">
      <c r="A246" s="45"/>
      <c r="B246" s="75"/>
      <c r="C246" s="75"/>
      <c r="D246" s="75"/>
      <c r="E246" s="75"/>
      <c r="F246" s="108">
        <f>SUM(F244:F245)</f>
        <v>270</v>
      </c>
      <c r="G246" s="101"/>
      <c r="H246" s="108">
        <f>SUM(H244:H245)</f>
        <v>619.968</v>
      </c>
    </row>
    <row r="247" spans="1:8" s="6" customFormat="1" ht="13.5" thickTop="1">
      <c r="A247" s="45"/>
      <c r="B247" s="75"/>
      <c r="C247" s="75"/>
      <c r="D247" s="75"/>
      <c r="E247" s="75"/>
      <c r="F247" s="75"/>
      <c r="G247" s="75"/>
      <c r="H247" s="75"/>
    </row>
    <row r="248" spans="1:13" s="6" customFormat="1" ht="11.25">
      <c r="A248" s="45"/>
      <c r="L248" s="3"/>
      <c r="M248" s="3"/>
    </row>
    <row r="249" spans="1:13" s="6" customFormat="1" ht="11.25">
      <c r="A249" s="45"/>
      <c r="B249" s="99"/>
      <c r="C249" s="99"/>
      <c r="D249" s="99"/>
      <c r="E249" s="99"/>
      <c r="F249" s="99"/>
      <c r="G249" s="99"/>
      <c r="H249" s="99"/>
      <c r="I249" s="99"/>
      <c r="K249" s="3"/>
      <c r="L249" s="3"/>
      <c r="M249" s="3"/>
    </row>
    <row r="250" spans="1:13" s="6" customFormat="1" ht="11.25">
      <c r="A250" s="45"/>
      <c r="B250" s="99"/>
      <c r="C250" s="99"/>
      <c r="D250" s="99"/>
      <c r="E250" s="99"/>
      <c r="F250" s="99"/>
      <c r="G250" s="99"/>
      <c r="H250" s="99"/>
      <c r="I250" s="99"/>
      <c r="K250" s="3"/>
      <c r="L250" s="3"/>
      <c r="M250" s="3"/>
    </row>
    <row r="251" spans="1:13" s="6" customFormat="1" ht="11.25">
      <c r="A251" s="45"/>
      <c r="K251" s="3"/>
      <c r="L251" s="3"/>
      <c r="M251" s="3"/>
    </row>
    <row r="252" spans="1:13" s="6" customFormat="1" ht="11.25">
      <c r="A252" s="45"/>
      <c r="K252" s="3"/>
      <c r="L252" s="3"/>
      <c r="M252" s="3"/>
    </row>
    <row r="253" spans="1:13" s="6" customFormat="1" ht="11.25">
      <c r="A253" s="45"/>
      <c r="K253" s="3"/>
      <c r="L253" s="3"/>
      <c r="M253" s="3"/>
    </row>
    <row r="254" spans="1:13" s="6" customFormat="1" ht="11.25">
      <c r="A254" s="45"/>
      <c r="K254" s="3"/>
      <c r="L254" s="3"/>
      <c r="M254" s="3"/>
    </row>
    <row r="255" spans="1:13" s="6" customFormat="1" ht="11.25">
      <c r="A255" s="45"/>
      <c r="K255" s="3"/>
      <c r="L255" s="3"/>
      <c r="M255" s="3"/>
    </row>
    <row r="256" spans="1:2" ht="11.25">
      <c r="A256" s="7" t="s">
        <v>164</v>
      </c>
      <c r="B256" s="9" t="s">
        <v>165</v>
      </c>
    </row>
    <row r="262" spans="1:2" ht="11.25">
      <c r="A262" s="7" t="s">
        <v>166</v>
      </c>
      <c r="B262" s="9" t="s">
        <v>167</v>
      </c>
    </row>
    <row r="268" spans="1:2" ht="11.25">
      <c r="A268" s="7" t="s">
        <v>168</v>
      </c>
      <c r="B268" s="9" t="s">
        <v>169</v>
      </c>
    </row>
    <row r="269" s="6" customFormat="1" ht="11.25">
      <c r="A269" s="45"/>
    </row>
    <row r="270" s="6" customFormat="1" ht="11.25">
      <c r="A270" s="45"/>
    </row>
    <row r="271" s="6" customFormat="1" ht="11.25">
      <c r="A271" s="45"/>
    </row>
    <row r="272" s="6" customFormat="1" ht="11.25">
      <c r="A272" s="45"/>
    </row>
    <row r="273" s="6" customFormat="1" ht="11.25">
      <c r="A273" s="45"/>
    </row>
    <row r="274" s="6" customFormat="1" ht="11.25">
      <c r="A274" s="45"/>
    </row>
    <row r="275" s="6" customFormat="1" ht="11.25">
      <c r="A275" s="45"/>
    </row>
    <row r="276" s="6" customFormat="1" ht="11.25">
      <c r="A276" s="45"/>
    </row>
    <row r="277" s="6" customFormat="1" ht="11.25">
      <c r="A277" s="45"/>
    </row>
    <row r="278" s="6" customFormat="1" ht="11.25">
      <c r="A278" s="45"/>
    </row>
    <row r="279" s="6" customFormat="1" ht="11.25">
      <c r="A279" s="45"/>
    </row>
    <row r="280" s="6" customFormat="1" ht="11.25">
      <c r="A280" s="45"/>
    </row>
    <row r="281" s="6" customFormat="1" ht="11.25">
      <c r="A281" s="45"/>
    </row>
    <row r="282" s="6" customFormat="1" ht="11.25">
      <c r="A282" s="45"/>
    </row>
    <row r="283" s="6" customFormat="1" ht="11.25">
      <c r="A283" s="45"/>
    </row>
    <row r="284" s="6" customFormat="1" ht="11.25">
      <c r="A284" s="45"/>
    </row>
    <row r="285" s="6" customFormat="1" ht="11.25">
      <c r="A285" s="45"/>
    </row>
    <row r="286" s="6" customFormat="1" ht="11.25">
      <c r="A286" s="45"/>
    </row>
    <row r="287" s="6" customFormat="1" ht="11.25">
      <c r="A287" s="45"/>
    </row>
    <row r="288" s="6" customFormat="1" ht="11.25">
      <c r="A288" s="45"/>
    </row>
    <row r="289" s="6" customFormat="1" ht="11.25">
      <c r="A289" s="45"/>
    </row>
    <row r="290" s="6" customFormat="1" ht="11.25">
      <c r="A290" s="45"/>
    </row>
    <row r="291" s="6" customFormat="1" ht="11.25">
      <c r="A291" s="45"/>
    </row>
    <row r="292" s="6" customFormat="1" ht="11.25">
      <c r="A292" s="45"/>
    </row>
    <row r="293" s="6" customFormat="1" ht="11.25">
      <c r="A293" s="45"/>
    </row>
    <row r="294" s="6" customFormat="1" ht="11.25">
      <c r="A294" s="45"/>
    </row>
    <row r="295" s="6" customFormat="1" ht="11.25">
      <c r="A295" s="45"/>
    </row>
    <row r="296" s="6" customFormat="1" ht="11.25">
      <c r="A296" s="45"/>
    </row>
    <row r="297" s="6" customFormat="1" ht="11.25">
      <c r="A297" s="45"/>
    </row>
    <row r="298" s="6" customFormat="1" ht="11.25">
      <c r="A298" s="45"/>
    </row>
    <row r="299" s="6" customFormat="1" ht="11.25">
      <c r="A299" s="45"/>
    </row>
    <row r="300" s="6" customFormat="1" ht="11.25">
      <c r="A300" s="45"/>
    </row>
    <row r="301" s="6" customFormat="1" ht="11.25">
      <c r="A301" s="45"/>
    </row>
    <row r="302" s="6" customFormat="1" ht="11.25">
      <c r="A302" s="45"/>
    </row>
    <row r="303" s="6" customFormat="1" ht="11.25">
      <c r="A303" s="45"/>
    </row>
    <row r="304" spans="1:8" s="6" customFormat="1" ht="11.25">
      <c r="A304" s="45"/>
      <c r="H304" s="109"/>
    </row>
    <row r="305" spans="1:8" s="6" customFormat="1" ht="11.25">
      <c r="A305" s="45"/>
      <c r="H305" s="109"/>
    </row>
    <row r="306" spans="1:8" s="6" customFormat="1" ht="11.25">
      <c r="A306" s="45"/>
      <c r="H306" s="109"/>
    </row>
    <row r="307" spans="1:8" s="6" customFormat="1" ht="11.25">
      <c r="A307" s="45"/>
      <c r="H307" s="109"/>
    </row>
    <row r="308" spans="1:8" s="6" customFormat="1" ht="11.25">
      <c r="A308" s="45"/>
      <c r="H308" s="109"/>
    </row>
    <row r="309" spans="1:8" s="6" customFormat="1" ht="11.25">
      <c r="A309" s="45"/>
      <c r="H309" s="109"/>
    </row>
    <row r="310" spans="1:8" s="6" customFormat="1" ht="11.25">
      <c r="A310" s="45"/>
      <c r="H310" s="109"/>
    </row>
    <row r="311" spans="1:8" s="6" customFormat="1" ht="11.25">
      <c r="A311" s="45"/>
      <c r="H311" s="109"/>
    </row>
    <row r="312" spans="1:11" ht="11.25">
      <c r="A312" s="45"/>
      <c r="B312" s="6"/>
      <c r="C312" s="6"/>
      <c r="D312" s="6"/>
      <c r="E312" s="6"/>
      <c r="F312" s="6"/>
      <c r="G312" s="6"/>
      <c r="H312" s="109"/>
      <c r="I312" s="6"/>
      <c r="K312" s="6"/>
    </row>
    <row r="313" spans="1:8" s="6" customFormat="1" ht="11.25">
      <c r="A313" s="45"/>
      <c r="H313" s="109"/>
    </row>
    <row r="314" spans="1:8" s="6" customFormat="1" ht="11.25">
      <c r="A314" s="45"/>
      <c r="H314" s="109"/>
    </row>
    <row r="315" spans="1:8" s="6" customFormat="1" ht="11.25">
      <c r="A315" s="45"/>
      <c r="H315" s="109"/>
    </row>
    <row r="316" spans="1:8" s="6" customFormat="1" ht="11.25">
      <c r="A316" s="45"/>
      <c r="H316" s="109"/>
    </row>
    <row r="317" ht="11.25">
      <c r="H317" s="109"/>
    </row>
    <row r="318" ht="11.25">
      <c r="H318" s="109"/>
    </row>
    <row r="319" spans="1:2" ht="11.25">
      <c r="A319" s="7" t="s">
        <v>170</v>
      </c>
      <c r="B319" s="9" t="s">
        <v>171</v>
      </c>
    </row>
    <row r="320" spans="1:8" ht="9.75" customHeight="1">
      <c r="A320" s="74"/>
      <c r="B320" s="110"/>
      <c r="C320" s="75"/>
      <c r="D320" s="75"/>
      <c r="E320" s="75"/>
      <c r="F320" s="75"/>
      <c r="G320" s="75"/>
      <c r="H320" s="75"/>
    </row>
    <row r="321" spans="1:8" ht="12.75">
      <c r="A321" s="74"/>
      <c r="B321" s="75" t="s">
        <v>172</v>
      </c>
      <c r="C321" s="75"/>
      <c r="D321" s="75"/>
      <c r="E321" s="75"/>
      <c r="F321" s="75"/>
      <c r="G321" s="75"/>
      <c r="H321" s="75"/>
    </row>
    <row r="322" spans="1:8" ht="12.75">
      <c r="A322" s="74"/>
      <c r="B322" s="110"/>
      <c r="C322" s="75"/>
      <c r="D322" s="75"/>
      <c r="E322" s="75"/>
      <c r="F322" s="86"/>
      <c r="G322" s="86"/>
      <c r="H322" s="86" t="s">
        <v>173</v>
      </c>
    </row>
    <row r="323" spans="2:8" ht="12.75">
      <c r="B323" s="75"/>
      <c r="C323" s="75"/>
      <c r="D323" s="75"/>
      <c r="E323" s="75"/>
      <c r="F323" s="86"/>
      <c r="G323" s="86"/>
      <c r="H323" s="111" t="s">
        <v>13</v>
      </c>
    </row>
    <row r="324" spans="2:8" ht="12.75">
      <c r="B324" s="75"/>
      <c r="C324" s="75"/>
      <c r="D324" s="75"/>
      <c r="E324" s="86"/>
      <c r="F324" s="86" t="s">
        <v>174</v>
      </c>
      <c r="G324" s="86" t="s">
        <v>175</v>
      </c>
      <c r="H324" s="86" t="s">
        <v>77</v>
      </c>
    </row>
    <row r="325" spans="2:8" ht="12.75">
      <c r="B325" s="75"/>
      <c r="C325" s="75"/>
      <c r="D325" s="75"/>
      <c r="E325" s="75"/>
      <c r="F325" s="86" t="s">
        <v>15</v>
      </c>
      <c r="G325" s="86" t="s">
        <v>15</v>
      </c>
      <c r="H325" s="86" t="s">
        <v>15</v>
      </c>
    </row>
    <row r="326" spans="2:8" ht="12.75">
      <c r="B326" s="75"/>
      <c r="C326" s="75"/>
      <c r="D326" s="75"/>
      <c r="E326" s="75"/>
      <c r="F326" s="75"/>
      <c r="G326" s="75"/>
      <c r="H326" s="75"/>
    </row>
    <row r="327" spans="2:8" ht="12.75">
      <c r="B327" s="75" t="s">
        <v>50</v>
      </c>
      <c r="C327" s="75"/>
      <c r="D327" s="75"/>
      <c r="E327" s="101"/>
      <c r="F327" s="101">
        <v>14975.093030000002</v>
      </c>
      <c r="G327" s="101">
        <v>0</v>
      </c>
      <c r="H327" s="101">
        <v>14975.093030000002</v>
      </c>
    </row>
    <row r="328" spans="2:8" ht="12.75">
      <c r="B328" s="75" t="s">
        <v>176</v>
      </c>
      <c r="C328" s="75"/>
      <c r="D328" s="75"/>
      <c r="E328" s="101"/>
      <c r="F328" s="101">
        <v>8199.99753</v>
      </c>
      <c r="G328" s="101">
        <v>0</v>
      </c>
      <c r="H328" s="101">
        <v>8199.99753</v>
      </c>
    </row>
    <row r="329" spans="2:8" ht="13.5" thickBot="1">
      <c r="B329" s="75" t="s">
        <v>77</v>
      </c>
      <c r="C329" s="75"/>
      <c r="D329" s="75"/>
      <c r="E329" s="75"/>
      <c r="F329" s="97">
        <f>SUM(F327:F328)</f>
        <v>23175.090560000004</v>
      </c>
      <c r="G329" s="97">
        <f>SUM(G327:G328)</f>
        <v>0</v>
      </c>
      <c r="H329" s="97">
        <f>SUM(H327:H328)</f>
        <v>23175.090560000004</v>
      </c>
    </row>
    <row r="330" spans="2:8" ht="13.5" thickTop="1">
      <c r="B330" s="75"/>
      <c r="C330" s="75"/>
      <c r="D330" s="75"/>
      <c r="E330" s="75"/>
      <c r="F330" s="75"/>
      <c r="G330" s="75"/>
      <c r="H330" s="75"/>
    </row>
    <row r="331" spans="2:8" ht="12.75">
      <c r="B331" s="75"/>
      <c r="C331" s="75"/>
      <c r="D331" s="75"/>
      <c r="E331" s="75"/>
      <c r="F331" s="75"/>
      <c r="G331" s="75"/>
      <c r="H331" s="101"/>
    </row>
    <row r="332" spans="1:2" ht="11.25">
      <c r="A332" s="7" t="s">
        <v>177</v>
      </c>
      <c r="B332" s="9" t="s">
        <v>178</v>
      </c>
    </row>
    <row r="333" ht="11.25">
      <c r="B333" s="9"/>
    </row>
    <row r="334" ht="11.25">
      <c r="B334" s="9"/>
    </row>
    <row r="335" ht="11.25">
      <c r="B335" s="9"/>
    </row>
    <row r="339" spans="1:8" ht="11.25">
      <c r="A339" s="7" t="s">
        <v>179</v>
      </c>
      <c r="B339" s="9" t="s">
        <v>180</v>
      </c>
      <c r="H339" s="8"/>
    </row>
    <row r="345" spans="1:13" s="6" customFormat="1" ht="11.25">
      <c r="A345" s="45" t="s">
        <v>181</v>
      </c>
      <c r="B345" s="31" t="s">
        <v>182</v>
      </c>
      <c r="K345" s="3"/>
      <c r="L345" s="3"/>
      <c r="M345" s="3"/>
    </row>
    <row r="346" spans="1:13" s="6" customFormat="1" ht="11.25">
      <c r="A346" s="45"/>
      <c r="F346" s="112"/>
      <c r="G346" s="103"/>
      <c r="H346" s="112"/>
      <c r="K346" s="3"/>
      <c r="L346" s="3"/>
      <c r="M346" s="3"/>
    </row>
    <row r="347" spans="1:8" s="6" customFormat="1" ht="11.25">
      <c r="A347" s="45"/>
      <c r="F347" s="113"/>
      <c r="G347" s="103"/>
      <c r="H347" s="113"/>
    </row>
    <row r="348" spans="1:8" s="6" customFormat="1" ht="11.25">
      <c r="A348" s="45"/>
      <c r="F348" s="113"/>
      <c r="G348" s="103"/>
      <c r="H348" s="113"/>
    </row>
    <row r="349" spans="1:8" s="6" customFormat="1" ht="11.25">
      <c r="A349" s="45"/>
      <c r="F349" s="113"/>
      <c r="G349" s="103"/>
      <c r="H349" s="113"/>
    </row>
    <row r="350" spans="1:8" s="6" customFormat="1" ht="11.25">
      <c r="A350" s="45"/>
      <c r="F350" s="113"/>
      <c r="G350" s="103"/>
      <c r="H350" s="113"/>
    </row>
    <row r="351" spans="1:8" s="6" customFormat="1" ht="11.25">
      <c r="A351" s="45"/>
      <c r="F351" s="113"/>
      <c r="G351" s="103"/>
      <c r="H351" s="113"/>
    </row>
    <row r="352" spans="1:8" s="6" customFormat="1" ht="11.25">
      <c r="A352" s="45"/>
      <c r="F352" s="113"/>
      <c r="G352" s="103"/>
      <c r="H352" s="113"/>
    </row>
    <row r="353" spans="1:8" s="6" customFormat="1" ht="11.25">
      <c r="A353" s="45"/>
      <c r="F353" s="113"/>
      <c r="G353" s="103"/>
      <c r="H353" s="113"/>
    </row>
    <row r="354" spans="1:8" s="6" customFormat="1" ht="11.25">
      <c r="A354" s="45"/>
      <c r="F354" s="113"/>
      <c r="G354" s="103"/>
      <c r="H354" s="113"/>
    </row>
    <row r="355" spans="1:9" ht="11.25">
      <c r="A355" s="45"/>
      <c r="B355" s="6"/>
      <c r="C355" s="6"/>
      <c r="D355" s="6"/>
      <c r="E355" s="6"/>
      <c r="F355" s="113"/>
      <c r="G355" s="103"/>
      <c r="H355" s="113"/>
      <c r="I355" s="6"/>
    </row>
    <row r="356" spans="1:9" ht="11.25">
      <c r="A356" s="45"/>
      <c r="B356" s="6"/>
      <c r="C356" s="6"/>
      <c r="D356" s="6"/>
      <c r="E356" s="6"/>
      <c r="F356" s="113"/>
      <c r="G356" s="103"/>
      <c r="H356" s="113"/>
      <c r="I356" s="6"/>
    </row>
    <row r="357" spans="1:2" ht="11.25">
      <c r="A357" s="7" t="s">
        <v>183</v>
      </c>
      <c r="B357" s="9" t="s">
        <v>184</v>
      </c>
    </row>
    <row r="358" spans="1:2" ht="11.25">
      <c r="A358" s="74"/>
      <c r="B358" s="9"/>
    </row>
    <row r="359" spans="1:9" ht="12.75">
      <c r="A359" s="74"/>
      <c r="B359" s="76" t="s">
        <v>185</v>
      </c>
      <c r="C359" s="76"/>
      <c r="D359" s="76"/>
      <c r="E359" s="76"/>
      <c r="F359" s="76"/>
      <c r="G359" s="76"/>
      <c r="H359" s="76"/>
      <c r="I359" s="114"/>
    </row>
    <row r="360" spans="1:9" ht="12.75">
      <c r="A360" s="74"/>
      <c r="B360" s="76"/>
      <c r="C360" s="76"/>
      <c r="D360" s="76"/>
      <c r="E360" s="76"/>
      <c r="F360" s="76"/>
      <c r="G360" s="76"/>
      <c r="H360" s="76"/>
      <c r="I360" s="114"/>
    </row>
    <row r="361" spans="1:10" ht="12.75">
      <c r="A361" s="74"/>
      <c r="B361" s="115"/>
      <c r="C361" s="76"/>
      <c r="D361" s="76"/>
      <c r="E361" s="76"/>
      <c r="F361" s="116" t="s">
        <v>186</v>
      </c>
      <c r="G361" s="116"/>
      <c r="H361" s="116" t="s">
        <v>60</v>
      </c>
      <c r="I361" s="117"/>
      <c r="J361" s="118"/>
    </row>
    <row r="362" spans="1:10" ht="12.75">
      <c r="A362" s="74"/>
      <c r="B362" s="115"/>
      <c r="C362" s="76"/>
      <c r="D362" s="76"/>
      <c r="E362" s="76"/>
      <c r="F362" s="111" t="s">
        <v>8</v>
      </c>
      <c r="G362" s="111"/>
      <c r="H362" s="111" t="s">
        <v>8</v>
      </c>
      <c r="I362" s="117"/>
      <c r="J362" s="118"/>
    </row>
    <row r="363" spans="1:10" ht="12.75">
      <c r="A363" s="74"/>
      <c r="B363" s="115"/>
      <c r="C363" s="76"/>
      <c r="D363" s="76"/>
      <c r="E363" s="76"/>
      <c r="F363" s="116" t="s">
        <v>10</v>
      </c>
      <c r="G363" s="116"/>
      <c r="H363" s="116" t="s">
        <v>11</v>
      </c>
      <c r="I363" s="117"/>
      <c r="J363" s="118"/>
    </row>
    <row r="364" spans="2:9" ht="12.75">
      <c r="B364" s="76"/>
      <c r="C364" s="76"/>
      <c r="D364" s="76"/>
      <c r="E364" s="76"/>
      <c r="F364" s="111" t="s">
        <v>13</v>
      </c>
      <c r="G364" s="111"/>
      <c r="H364" s="111" t="s">
        <v>13</v>
      </c>
      <c r="I364" s="114"/>
    </row>
    <row r="365" spans="2:9" ht="12.75">
      <c r="B365" s="76"/>
      <c r="C365" s="76"/>
      <c r="D365" s="76"/>
      <c r="E365" s="76"/>
      <c r="F365" s="86"/>
      <c r="G365" s="75"/>
      <c r="H365" s="86"/>
      <c r="I365" s="99"/>
    </row>
    <row r="366" spans="2:9" ht="13.5" thickBot="1">
      <c r="B366" s="76" t="s">
        <v>187</v>
      </c>
      <c r="C366" s="76"/>
      <c r="D366" s="76"/>
      <c r="E366" s="76"/>
      <c r="F366" s="119">
        <v>2673.4991080000023</v>
      </c>
      <c r="G366" s="101"/>
      <c r="H366" s="119">
        <v>5805.97083</v>
      </c>
      <c r="I366" s="99"/>
    </row>
    <row r="367" spans="2:9" ht="13.5" thickTop="1">
      <c r="B367" s="76"/>
      <c r="C367" s="76"/>
      <c r="D367" s="76"/>
      <c r="E367" s="76"/>
      <c r="F367" s="86"/>
      <c r="G367" s="101"/>
      <c r="H367" s="120"/>
      <c r="I367" s="99"/>
    </row>
    <row r="368" spans="2:9" ht="12.75">
      <c r="B368" s="76" t="s">
        <v>188</v>
      </c>
      <c r="C368" s="76"/>
      <c r="D368" s="76"/>
      <c r="E368" s="76"/>
      <c r="F368" s="121"/>
      <c r="G368" s="101"/>
      <c r="H368" s="121"/>
      <c r="I368" s="99"/>
    </row>
    <row r="369" spans="2:9" ht="13.5" thickBot="1">
      <c r="B369" s="76" t="s">
        <v>189</v>
      </c>
      <c r="C369" s="76"/>
      <c r="D369" s="76"/>
      <c r="E369" s="76"/>
      <c r="F369" s="119">
        <v>130417.58241758241</v>
      </c>
      <c r="G369" s="101"/>
      <c r="H369" s="119">
        <v>125237.56906077349</v>
      </c>
      <c r="I369" s="99"/>
    </row>
    <row r="370" spans="2:9" ht="13.5" thickTop="1">
      <c r="B370" s="76"/>
      <c r="C370" s="76"/>
      <c r="D370" s="76"/>
      <c r="E370" s="76"/>
      <c r="F370" s="120"/>
      <c r="G370" s="101"/>
      <c r="H370" s="120"/>
      <c r="I370" s="99"/>
    </row>
    <row r="371" spans="2:9" ht="13.5" thickBot="1">
      <c r="B371" s="76" t="s">
        <v>190</v>
      </c>
      <c r="C371" s="76"/>
      <c r="D371" s="76"/>
      <c r="E371" s="76"/>
      <c r="F371" s="122">
        <v>2.049952972935626</v>
      </c>
      <c r="G371" s="101"/>
      <c r="H371" s="122">
        <v>4.635965767734251</v>
      </c>
      <c r="I371" s="99"/>
    </row>
    <row r="372" spans="2:9" ht="13.5" thickTop="1">
      <c r="B372" s="76"/>
      <c r="C372" s="76"/>
      <c r="D372" s="76"/>
      <c r="E372" s="76"/>
      <c r="F372" s="120"/>
      <c r="G372" s="101"/>
      <c r="H372" s="120"/>
      <c r="I372" s="6"/>
    </row>
    <row r="373" spans="6:9" ht="11.25">
      <c r="F373" s="113"/>
      <c r="G373" s="103"/>
      <c r="H373" s="113"/>
      <c r="I373" s="6"/>
    </row>
    <row r="374" spans="6:8" ht="11.25">
      <c r="F374" s="8"/>
      <c r="H374" s="8"/>
    </row>
    <row r="375" spans="6:8" ht="11.25">
      <c r="F375" s="8"/>
      <c r="H375" s="8"/>
    </row>
    <row r="376" spans="6:8" ht="11.25">
      <c r="F376" s="8"/>
      <c r="H376" s="8"/>
    </row>
    <row r="377" spans="6:8" ht="11.25">
      <c r="F377" s="8"/>
      <c r="H377" s="8"/>
    </row>
    <row r="378" spans="6:8" ht="11.25">
      <c r="F378" s="8"/>
      <c r="H378" s="8"/>
    </row>
    <row r="379" spans="1:13" s="6" customFormat="1" ht="11.25">
      <c r="A379" s="45" t="s">
        <v>191</v>
      </c>
      <c r="B379" s="31" t="s">
        <v>192</v>
      </c>
      <c r="F379" s="5"/>
      <c r="H379" s="5"/>
      <c r="K379" s="3"/>
      <c r="L379" s="3"/>
      <c r="M379" s="3"/>
    </row>
    <row r="380" spans="1:13" s="6" customFormat="1" ht="11.25">
      <c r="A380" s="45"/>
      <c r="F380" s="5"/>
      <c r="H380" s="5"/>
      <c r="K380" s="3"/>
      <c r="L380" s="3"/>
      <c r="M380" s="3"/>
    </row>
    <row r="381" spans="1:13" s="6" customFormat="1" ht="11.25">
      <c r="A381" s="45"/>
      <c r="F381" s="5"/>
      <c r="H381" s="5"/>
      <c r="K381" s="3"/>
      <c r="L381" s="3"/>
      <c r="M381" s="3"/>
    </row>
    <row r="382" spans="1:13" s="6" customFormat="1" ht="11.25">
      <c r="A382" s="45"/>
      <c r="F382" s="5"/>
      <c r="H382" s="5"/>
      <c r="K382" s="3"/>
      <c r="L382" s="3"/>
      <c r="M382" s="3"/>
    </row>
    <row r="383" spans="1:13" s="6" customFormat="1" ht="11.25">
      <c r="A383" s="45"/>
      <c r="F383" s="5"/>
      <c r="H383" s="5"/>
      <c r="K383" s="3"/>
      <c r="L383" s="3"/>
      <c r="M383" s="3"/>
    </row>
    <row r="384" spans="1:13" s="6" customFormat="1" ht="12.75">
      <c r="A384" s="45"/>
      <c r="B384" s="75"/>
      <c r="C384" s="75"/>
      <c r="D384" s="75"/>
      <c r="E384" s="75"/>
      <c r="F384" s="86" t="s">
        <v>193</v>
      </c>
      <c r="G384" s="86"/>
      <c r="H384" s="86" t="s">
        <v>194</v>
      </c>
      <c r="I384" s="75"/>
      <c r="K384" s="3"/>
      <c r="L384" s="3"/>
      <c r="M384" s="3"/>
    </row>
    <row r="385" spans="1:13" s="6" customFormat="1" ht="12.75">
      <c r="A385" s="45"/>
      <c r="B385" s="75"/>
      <c r="C385" s="75"/>
      <c r="D385" s="75"/>
      <c r="E385" s="75"/>
      <c r="F385" s="86" t="s">
        <v>87</v>
      </c>
      <c r="G385" s="86"/>
      <c r="H385" s="86" t="s">
        <v>195</v>
      </c>
      <c r="I385" s="75"/>
      <c r="K385" s="3"/>
      <c r="L385" s="3"/>
      <c r="M385" s="3"/>
    </row>
    <row r="386" spans="1:13" s="6" customFormat="1" ht="12.75">
      <c r="A386" s="45"/>
      <c r="B386" s="75"/>
      <c r="C386" s="75"/>
      <c r="D386" s="75"/>
      <c r="E386" s="75"/>
      <c r="F386" s="86" t="s">
        <v>196</v>
      </c>
      <c r="G386" s="86"/>
      <c r="H386" s="86" t="s">
        <v>197</v>
      </c>
      <c r="I386" s="75"/>
      <c r="K386" s="3"/>
      <c r="L386" s="3"/>
      <c r="M386" s="3"/>
    </row>
    <row r="387" spans="1:13" s="6" customFormat="1" ht="12.75">
      <c r="A387" s="45"/>
      <c r="B387" s="75"/>
      <c r="C387" s="75"/>
      <c r="D387" s="75"/>
      <c r="E387" s="75"/>
      <c r="F387" s="86" t="s">
        <v>198</v>
      </c>
      <c r="G387" s="86"/>
      <c r="H387" s="86" t="s">
        <v>13</v>
      </c>
      <c r="I387" s="75"/>
      <c r="K387" s="3"/>
      <c r="L387" s="3"/>
      <c r="M387" s="3"/>
    </row>
    <row r="388" spans="1:13" s="6" customFormat="1" ht="12.75">
      <c r="A388" s="45"/>
      <c r="B388" s="75"/>
      <c r="C388" s="75"/>
      <c r="D388" s="75"/>
      <c r="E388" s="75"/>
      <c r="F388" s="86" t="s">
        <v>15</v>
      </c>
      <c r="G388" s="86"/>
      <c r="H388" s="86" t="s">
        <v>15</v>
      </c>
      <c r="I388" s="75"/>
      <c r="K388" s="3"/>
      <c r="L388" s="3"/>
      <c r="M388" s="3"/>
    </row>
    <row r="389" spans="1:13" s="6" customFormat="1" ht="12.75">
      <c r="A389" s="45"/>
      <c r="B389" s="75"/>
      <c r="C389" s="75"/>
      <c r="D389" s="75"/>
      <c r="E389" s="75"/>
      <c r="F389" s="75"/>
      <c r="G389" s="86"/>
      <c r="H389" s="75"/>
      <c r="I389" s="75"/>
      <c r="K389" s="3"/>
      <c r="L389" s="3"/>
      <c r="M389" s="3"/>
    </row>
    <row r="390" spans="1:13" s="6" customFormat="1" ht="12.75">
      <c r="A390" s="45"/>
      <c r="B390" s="75" t="s">
        <v>199</v>
      </c>
      <c r="C390" s="75"/>
      <c r="D390" s="75"/>
      <c r="E390" s="75"/>
      <c r="F390" s="101">
        <v>6970</v>
      </c>
      <c r="G390" s="121"/>
      <c r="H390" s="101">
        <v>2613</v>
      </c>
      <c r="K390" s="3"/>
      <c r="L390" s="3"/>
      <c r="M390" s="3"/>
    </row>
    <row r="391" spans="1:13" s="6" customFormat="1" ht="12.75">
      <c r="A391" s="45"/>
      <c r="B391" s="75" t="s">
        <v>200</v>
      </c>
      <c r="C391" s="75"/>
      <c r="D391" s="75"/>
      <c r="E391" s="75"/>
      <c r="F391" s="101">
        <v>350</v>
      </c>
      <c r="G391" s="121"/>
      <c r="H391" s="101">
        <v>187.91047</v>
      </c>
      <c r="I391" s="75" t="s">
        <v>201</v>
      </c>
      <c r="K391" s="3"/>
      <c r="L391" s="3"/>
      <c r="M391" s="3"/>
    </row>
    <row r="392" spans="1:13" s="6" customFormat="1" ht="12.75">
      <c r="A392" s="45"/>
      <c r="B392" s="75" t="s">
        <v>202</v>
      </c>
      <c r="C392" s="75"/>
      <c r="D392" s="75"/>
      <c r="E392" s="75"/>
      <c r="F392" s="101"/>
      <c r="G392" s="121"/>
      <c r="H392" s="101"/>
      <c r="I392" s="75"/>
      <c r="K392" s="3"/>
      <c r="L392" s="3"/>
      <c r="M392" s="3"/>
    </row>
    <row r="393" spans="1:13" s="6" customFormat="1" ht="13.5" thickBot="1">
      <c r="A393" s="45"/>
      <c r="B393" s="75"/>
      <c r="C393" s="75"/>
      <c r="D393" s="75"/>
      <c r="E393" s="75"/>
      <c r="F393" s="97">
        <f>SUM(F390:F392)</f>
        <v>7320</v>
      </c>
      <c r="G393" s="86"/>
      <c r="H393" s="97">
        <f>SUM(H390:H392)</f>
        <v>2800.91047</v>
      </c>
      <c r="I393" s="75"/>
      <c r="K393" s="3"/>
      <c r="L393" s="3"/>
      <c r="M393" s="3"/>
    </row>
    <row r="394" spans="1:13" s="6" customFormat="1" ht="13.5" thickTop="1">
      <c r="A394" s="45"/>
      <c r="B394" s="75"/>
      <c r="C394" s="75"/>
      <c r="D394" s="75"/>
      <c r="E394" s="75"/>
      <c r="F394" s="86"/>
      <c r="G394" s="75"/>
      <c r="H394" s="86"/>
      <c r="I394" s="75"/>
      <c r="K394" s="3"/>
      <c r="L394" s="3"/>
      <c r="M394" s="3"/>
    </row>
    <row r="395" spans="1:13" s="6" customFormat="1" ht="11.25">
      <c r="A395" s="100"/>
      <c r="B395" s="99"/>
      <c r="C395" s="99"/>
      <c r="D395" s="99"/>
      <c r="E395" s="99"/>
      <c r="F395" s="123"/>
      <c r="G395" s="99"/>
      <c r="H395" s="123"/>
      <c r="I395" s="99"/>
      <c r="K395" s="3"/>
      <c r="L395" s="3"/>
      <c r="M395" s="3"/>
    </row>
    <row r="396" spans="1:13" s="6" customFormat="1" ht="11.25">
      <c r="A396" s="100"/>
      <c r="B396" s="99"/>
      <c r="C396" s="99"/>
      <c r="D396" s="99"/>
      <c r="E396" s="99"/>
      <c r="F396" s="123"/>
      <c r="G396" s="99"/>
      <c r="H396" s="123"/>
      <c r="I396" s="99"/>
      <c r="K396" s="3"/>
      <c r="L396" s="3"/>
      <c r="M396" s="3"/>
    </row>
    <row r="397" spans="1:13" s="6" customFormat="1" ht="11.25">
      <c r="A397" s="100"/>
      <c r="B397" s="99"/>
      <c r="C397" s="99"/>
      <c r="D397" s="99"/>
      <c r="E397" s="99"/>
      <c r="F397" s="123"/>
      <c r="G397" s="99"/>
      <c r="H397" s="123"/>
      <c r="I397" s="99"/>
      <c r="K397" s="3"/>
      <c r="L397" s="3"/>
      <c r="M397" s="3"/>
    </row>
    <row r="398" spans="1:13" s="6" customFormat="1" ht="11.25">
      <c r="A398" s="100"/>
      <c r="B398" s="99"/>
      <c r="C398" s="99"/>
      <c r="D398" s="99"/>
      <c r="E398" s="99"/>
      <c r="F398" s="123"/>
      <c r="G398" s="99"/>
      <c r="H398" s="123"/>
      <c r="I398" s="99"/>
      <c r="K398" s="3"/>
      <c r="L398" s="3"/>
      <c r="M398" s="3"/>
    </row>
    <row r="399" spans="1:13" s="6" customFormat="1" ht="11.25">
      <c r="A399" s="100"/>
      <c r="B399" s="99"/>
      <c r="C399" s="99"/>
      <c r="D399" s="99"/>
      <c r="E399" s="99"/>
      <c r="F399" s="123"/>
      <c r="G399" s="99"/>
      <c r="H399" s="123"/>
      <c r="I399" s="99"/>
      <c r="K399" s="3"/>
      <c r="L399" s="3"/>
      <c r="M399" s="3"/>
    </row>
    <row r="400" spans="1:13" s="6" customFormat="1" ht="11.25">
      <c r="A400" s="100"/>
      <c r="B400" s="99"/>
      <c r="C400" s="99"/>
      <c r="D400" s="99"/>
      <c r="E400" s="99"/>
      <c r="F400" s="123"/>
      <c r="G400" s="99"/>
      <c r="H400" s="123"/>
      <c r="I400" s="99"/>
      <c r="K400" s="3"/>
      <c r="L400" s="3"/>
      <c r="M400" s="3"/>
    </row>
    <row r="401" spans="1:9" s="6" customFormat="1" ht="11.25">
      <c r="A401" s="100"/>
      <c r="B401" s="99"/>
      <c r="C401" s="99"/>
      <c r="D401" s="99"/>
      <c r="E401" s="99"/>
      <c r="F401" s="123"/>
      <c r="G401" s="99"/>
      <c r="H401" s="123"/>
      <c r="I401" s="99"/>
    </row>
    <row r="402" spans="1:13" s="6" customFormat="1" ht="11.25">
      <c r="A402" s="100"/>
      <c r="B402" s="99"/>
      <c r="C402" s="99"/>
      <c r="D402" s="99"/>
      <c r="E402" s="99"/>
      <c r="F402" s="123"/>
      <c r="G402" s="99"/>
      <c r="H402" s="123"/>
      <c r="I402" s="99"/>
      <c r="K402" s="3"/>
      <c r="L402" s="3"/>
      <c r="M402" s="3"/>
    </row>
    <row r="403" spans="1:13" s="6" customFormat="1" ht="11.25">
      <c r="A403" s="100"/>
      <c r="B403" s="99"/>
      <c r="C403" s="99"/>
      <c r="D403" s="99"/>
      <c r="E403" s="99"/>
      <c r="F403" s="123"/>
      <c r="G403" s="99"/>
      <c r="H403" s="123"/>
      <c r="I403" s="99"/>
      <c r="K403" s="3"/>
      <c r="L403" s="3"/>
      <c r="M403" s="3"/>
    </row>
    <row r="404" spans="1:13" s="6" customFormat="1" ht="11.25">
      <c r="A404" s="100"/>
      <c r="B404" s="99"/>
      <c r="C404" s="99"/>
      <c r="D404" s="99"/>
      <c r="E404" s="99"/>
      <c r="F404" s="123"/>
      <c r="G404" s="99"/>
      <c r="H404" s="123"/>
      <c r="I404" s="99"/>
      <c r="K404" s="3"/>
      <c r="L404" s="3"/>
      <c r="M404" s="3"/>
    </row>
    <row r="405" spans="1:13" s="6" customFormat="1" ht="11.25">
      <c r="A405" s="100"/>
      <c r="B405" s="99"/>
      <c r="C405" s="99"/>
      <c r="D405" s="99"/>
      <c r="E405" s="99"/>
      <c r="F405" s="123"/>
      <c r="G405" s="99"/>
      <c r="H405" s="123"/>
      <c r="I405" s="99"/>
      <c r="K405" s="3"/>
      <c r="L405" s="3"/>
      <c r="M405" s="3"/>
    </row>
    <row r="406" spans="1:13" s="6" customFormat="1" ht="11.25">
      <c r="A406" s="100"/>
      <c r="B406" s="99"/>
      <c r="C406" s="99"/>
      <c r="D406" s="99"/>
      <c r="E406" s="99"/>
      <c r="F406" s="123"/>
      <c r="G406" s="99"/>
      <c r="H406" s="123"/>
      <c r="I406" s="99"/>
      <c r="K406" s="3"/>
      <c r="L406" s="3"/>
      <c r="M406" s="3"/>
    </row>
    <row r="407" spans="1:9" ht="11.25">
      <c r="A407" s="124"/>
      <c r="B407" s="114"/>
      <c r="C407" s="114"/>
      <c r="D407" s="114"/>
      <c r="E407" s="114"/>
      <c r="F407" s="125"/>
      <c r="G407" s="114"/>
      <c r="H407" s="125"/>
      <c r="I407" s="114"/>
    </row>
    <row r="408" spans="1:9" ht="11.25">
      <c r="A408" s="124"/>
      <c r="B408" s="114"/>
      <c r="C408" s="114"/>
      <c r="D408" s="114"/>
      <c r="E408" s="114"/>
      <c r="F408" s="125"/>
      <c r="G408" s="114"/>
      <c r="H408" s="125"/>
      <c r="I408" s="114"/>
    </row>
    <row r="409" spans="1:9" ht="11.25">
      <c r="A409" s="124"/>
      <c r="B409" s="114"/>
      <c r="C409" s="114"/>
      <c r="D409" s="114"/>
      <c r="E409" s="114"/>
      <c r="F409" s="125"/>
      <c r="G409" s="114"/>
      <c r="H409" s="125"/>
      <c r="I409" s="114"/>
    </row>
    <row r="410" spans="1:9" ht="11.25">
      <c r="A410" s="124"/>
      <c r="B410" s="114"/>
      <c r="C410" s="114"/>
      <c r="D410" s="114"/>
      <c r="E410" s="114"/>
      <c r="F410" s="125"/>
      <c r="G410" s="114"/>
      <c r="H410" s="125"/>
      <c r="I410" s="114"/>
    </row>
    <row r="411" spans="1:9" ht="11.25">
      <c r="A411" s="124"/>
      <c r="B411" s="114"/>
      <c r="C411" s="114"/>
      <c r="D411" s="114"/>
      <c r="E411" s="114"/>
      <c r="F411" s="125"/>
      <c r="G411" s="114"/>
      <c r="H411" s="125"/>
      <c r="I411" s="114"/>
    </row>
    <row r="412" spans="1:9" ht="11.25">
      <c r="A412" s="124"/>
      <c r="B412" s="114"/>
      <c r="C412" s="114"/>
      <c r="D412" s="114"/>
      <c r="E412" s="114"/>
      <c r="F412" s="125"/>
      <c r="G412" s="114"/>
      <c r="H412" s="125"/>
      <c r="I412" s="114"/>
    </row>
    <row r="413" spans="1:9" ht="11.25">
      <c r="A413" s="124"/>
      <c r="B413" s="114"/>
      <c r="C413" s="114"/>
      <c r="D413" s="114"/>
      <c r="E413" s="114"/>
      <c r="F413" s="125"/>
      <c r="G413" s="114"/>
      <c r="H413" s="125"/>
      <c r="I413" s="114"/>
    </row>
    <row r="414" spans="1:9" ht="11.25">
      <c r="A414" s="124"/>
      <c r="B414" s="114"/>
      <c r="C414" s="114"/>
      <c r="D414" s="114"/>
      <c r="E414" s="114"/>
      <c r="F414" s="125"/>
      <c r="G414" s="114"/>
      <c r="H414" s="125"/>
      <c r="I414" s="114"/>
    </row>
    <row r="415" spans="1:9" ht="11.25">
      <c r="A415" s="124"/>
      <c r="B415" s="114"/>
      <c r="C415" s="114"/>
      <c r="D415" s="114"/>
      <c r="E415" s="114"/>
      <c r="F415" s="125"/>
      <c r="G415" s="114"/>
      <c r="H415" s="125"/>
      <c r="I415" s="114"/>
    </row>
    <row r="416" spans="1:9" ht="11.25">
      <c r="A416" s="124"/>
      <c r="B416" s="114"/>
      <c r="C416" s="114"/>
      <c r="D416" s="114"/>
      <c r="E416" s="114"/>
      <c r="F416" s="125"/>
      <c r="G416" s="114"/>
      <c r="H416" s="125"/>
      <c r="I416" s="114"/>
    </row>
    <row r="417" spans="1:9" ht="11.25">
      <c r="A417" s="124"/>
      <c r="B417" s="114"/>
      <c r="C417" s="114"/>
      <c r="D417" s="114"/>
      <c r="E417" s="114"/>
      <c r="F417" s="125"/>
      <c r="G417" s="114"/>
      <c r="H417" s="125"/>
      <c r="I417" s="114"/>
    </row>
    <row r="418" spans="1:9" ht="11.25">
      <c r="A418" s="124"/>
      <c r="B418" s="114"/>
      <c r="C418" s="114"/>
      <c r="D418" s="114"/>
      <c r="E418" s="114"/>
      <c r="F418" s="125"/>
      <c r="G418" s="114"/>
      <c r="H418" s="125"/>
      <c r="I418" s="114"/>
    </row>
    <row r="419" spans="1:9" ht="11.25">
      <c r="A419" s="124"/>
      <c r="B419" s="114"/>
      <c r="C419" s="114"/>
      <c r="D419" s="114"/>
      <c r="E419" s="114"/>
      <c r="F419" s="125"/>
      <c r="G419" s="114"/>
      <c r="H419" s="125"/>
      <c r="I419" s="114"/>
    </row>
    <row r="420" spans="1:9" ht="11.25">
      <c r="A420" s="124"/>
      <c r="B420" s="114"/>
      <c r="C420" s="114"/>
      <c r="D420" s="114"/>
      <c r="E420" s="114"/>
      <c r="F420" s="125"/>
      <c r="G420" s="114"/>
      <c r="H420" s="125"/>
      <c r="I420" s="114"/>
    </row>
    <row r="421" spans="1:9" ht="11.25">
      <c r="A421" s="124"/>
      <c r="B421" s="114"/>
      <c r="C421" s="114"/>
      <c r="D421" s="114"/>
      <c r="E421" s="114"/>
      <c r="F421" s="125"/>
      <c r="G421" s="114"/>
      <c r="H421" s="125"/>
      <c r="I421" s="114"/>
    </row>
    <row r="422" spans="1:9" ht="11.25">
      <c r="A422" s="124"/>
      <c r="B422" s="114"/>
      <c r="C422" s="114"/>
      <c r="D422" s="114"/>
      <c r="E422" s="114"/>
      <c r="F422" s="125"/>
      <c r="G422" s="114"/>
      <c r="H422" s="125"/>
      <c r="I422" s="114"/>
    </row>
    <row r="423" spans="1:9" ht="11.25">
      <c r="A423" s="124"/>
      <c r="B423" s="114"/>
      <c r="C423" s="114"/>
      <c r="D423" s="114"/>
      <c r="E423" s="114"/>
      <c r="F423" s="125"/>
      <c r="G423" s="114"/>
      <c r="H423" s="125"/>
      <c r="I423" s="114"/>
    </row>
    <row r="424" spans="1:9" ht="11.25">
      <c r="A424" s="124"/>
      <c r="B424" s="114"/>
      <c r="C424" s="114"/>
      <c r="D424" s="114"/>
      <c r="E424" s="114"/>
      <c r="F424" s="125"/>
      <c r="G424" s="114"/>
      <c r="H424" s="125"/>
      <c r="I424" s="114"/>
    </row>
    <row r="425" spans="1:9" ht="11.25">
      <c r="A425" s="124"/>
      <c r="B425" s="114"/>
      <c r="C425" s="114"/>
      <c r="D425" s="114"/>
      <c r="E425" s="114"/>
      <c r="F425" s="125"/>
      <c r="G425" s="114"/>
      <c r="H425" s="125"/>
      <c r="I425" s="114"/>
    </row>
    <row r="426" spans="1:9" ht="11.25">
      <c r="A426" s="124"/>
      <c r="B426" s="114"/>
      <c r="C426" s="114"/>
      <c r="D426" s="114"/>
      <c r="E426" s="114"/>
      <c r="F426" s="125"/>
      <c r="G426" s="114"/>
      <c r="H426" s="125"/>
      <c r="I426" s="114"/>
    </row>
    <row r="427" spans="1:9" ht="11.25">
      <c r="A427" s="124"/>
      <c r="B427" s="114"/>
      <c r="C427" s="114"/>
      <c r="D427" s="114"/>
      <c r="E427" s="114"/>
      <c r="F427" s="125"/>
      <c r="G427" s="114"/>
      <c r="H427" s="125"/>
      <c r="I427" s="114"/>
    </row>
    <row r="428" spans="1:9" ht="11.25">
      <c r="A428" s="124"/>
      <c r="B428" s="114"/>
      <c r="C428" s="114"/>
      <c r="D428" s="114"/>
      <c r="E428" s="114"/>
      <c r="F428" s="125"/>
      <c r="G428" s="114"/>
      <c r="H428" s="125"/>
      <c r="I428" s="114"/>
    </row>
    <row r="429" spans="1:9" ht="11.25">
      <c r="A429" s="124"/>
      <c r="B429" s="114"/>
      <c r="C429" s="114"/>
      <c r="D429" s="114"/>
      <c r="E429" s="114"/>
      <c r="F429" s="125"/>
      <c r="G429" s="114"/>
      <c r="H429" s="125"/>
      <c r="I429" s="114"/>
    </row>
    <row r="430" spans="1:9" ht="11.25">
      <c r="A430" s="124"/>
      <c r="B430" s="114"/>
      <c r="C430" s="114"/>
      <c r="D430" s="114"/>
      <c r="E430" s="114"/>
      <c r="F430" s="125"/>
      <c r="G430" s="114"/>
      <c r="H430" s="125"/>
      <c r="I430" s="114"/>
    </row>
    <row r="431" spans="1:9" ht="11.25">
      <c r="A431" s="124"/>
      <c r="B431" s="114"/>
      <c r="C431" s="114"/>
      <c r="D431" s="114"/>
      <c r="E431" s="114"/>
      <c r="F431" s="125"/>
      <c r="G431" s="114"/>
      <c r="H431" s="125"/>
      <c r="I431" s="114"/>
    </row>
    <row r="432" spans="1:9" ht="11.25">
      <c r="A432" s="124"/>
      <c r="B432" s="114"/>
      <c r="C432" s="114"/>
      <c r="D432" s="114"/>
      <c r="E432" s="114"/>
      <c r="F432" s="125"/>
      <c r="G432" s="114"/>
      <c r="H432" s="125"/>
      <c r="I432" s="114"/>
    </row>
    <row r="433" spans="1:9" ht="11.25">
      <c r="A433" s="124"/>
      <c r="B433" s="114"/>
      <c r="C433" s="114"/>
      <c r="D433" s="114"/>
      <c r="E433" s="114"/>
      <c r="F433" s="125"/>
      <c r="G433" s="114"/>
      <c r="H433" s="125"/>
      <c r="I433" s="114"/>
    </row>
    <row r="434" spans="1:9" ht="11.25">
      <c r="A434" s="124"/>
      <c r="B434" s="114"/>
      <c r="C434" s="114"/>
      <c r="D434" s="114"/>
      <c r="E434" s="114"/>
      <c r="F434" s="125"/>
      <c r="G434" s="114"/>
      <c r="H434" s="125"/>
      <c r="I434" s="114"/>
    </row>
    <row r="435" spans="1:9" ht="11.25">
      <c r="A435" s="124"/>
      <c r="B435" s="114"/>
      <c r="C435" s="114"/>
      <c r="D435" s="114"/>
      <c r="E435" s="114"/>
      <c r="F435" s="125"/>
      <c r="G435" s="114"/>
      <c r="H435" s="125"/>
      <c r="I435" s="114"/>
    </row>
    <row r="436" spans="1:9" ht="11.25">
      <c r="A436" s="124"/>
      <c r="B436" s="114"/>
      <c r="C436" s="114"/>
      <c r="D436" s="114"/>
      <c r="E436" s="114"/>
      <c r="F436" s="125"/>
      <c r="G436" s="114"/>
      <c r="H436" s="125"/>
      <c r="I436" s="114"/>
    </row>
    <row r="437" spans="1:9" ht="11.25">
      <c r="A437" s="124"/>
      <c r="B437" s="114"/>
      <c r="C437" s="114"/>
      <c r="D437" s="114"/>
      <c r="E437" s="114"/>
      <c r="F437" s="125"/>
      <c r="G437" s="114"/>
      <c r="H437" s="125"/>
      <c r="I437" s="114"/>
    </row>
    <row r="438" spans="1:9" ht="11.25">
      <c r="A438" s="124"/>
      <c r="B438" s="114"/>
      <c r="C438" s="114"/>
      <c r="D438" s="114"/>
      <c r="E438" s="114"/>
      <c r="F438" s="125"/>
      <c r="G438" s="114"/>
      <c r="H438" s="125"/>
      <c r="I438" s="114"/>
    </row>
    <row r="439" spans="1:9" ht="11.25">
      <c r="A439" s="124"/>
      <c r="B439" s="114"/>
      <c r="C439" s="114"/>
      <c r="D439" s="114"/>
      <c r="E439" s="114"/>
      <c r="F439" s="125"/>
      <c r="G439" s="114"/>
      <c r="H439" s="125"/>
      <c r="I439" s="114"/>
    </row>
    <row r="440" spans="1:9" ht="11.25">
      <c r="A440" s="124"/>
      <c r="B440" s="114"/>
      <c r="C440" s="114"/>
      <c r="D440" s="114"/>
      <c r="E440" s="114"/>
      <c r="F440" s="125"/>
      <c r="G440" s="114"/>
      <c r="H440" s="125"/>
      <c r="I440" s="114"/>
    </row>
    <row r="441" spans="1:8" ht="11.25">
      <c r="A441" s="9" t="s">
        <v>203</v>
      </c>
      <c r="B441" s="9"/>
      <c r="F441" s="8"/>
      <c r="H441" s="8"/>
    </row>
    <row r="442" spans="1:9" ht="11.25">
      <c r="A442" s="31"/>
      <c r="B442" s="31"/>
      <c r="C442" s="6"/>
      <c r="D442" s="6"/>
      <c r="E442" s="6"/>
      <c r="F442" s="5"/>
      <c r="G442" s="6"/>
      <c r="H442" s="5"/>
      <c r="I442" s="6"/>
    </row>
    <row r="443" spans="1:11" ht="11.25">
      <c r="A443" s="31" t="s">
        <v>204</v>
      </c>
      <c r="B443" s="31"/>
      <c r="C443" s="6"/>
      <c r="D443" s="6"/>
      <c r="E443" s="6"/>
      <c r="F443" s="5"/>
      <c r="G443" s="6"/>
      <c r="H443" s="5"/>
      <c r="I443" s="6"/>
      <c r="K443" s="6"/>
    </row>
    <row r="444" spans="1:11" ht="11.25">
      <c r="A444" s="31"/>
      <c r="B444" s="31"/>
      <c r="C444" s="6"/>
      <c r="D444" s="6"/>
      <c r="E444" s="6"/>
      <c r="F444" s="5"/>
      <c r="G444" s="6"/>
      <c r="H444" s="5"/>
      <c r="I444" s="6"/>
      <c r="K444" s="6"/>
    </row>
    <row r="445" spans="1:11" ht="11.25">
      <c r="A445" s="31"/>
      <c r="B445" s="31"/>
      <c r="C445" s="6"/>
      <c r="D445" s="6"/>
      <c r="E445" s="6"/>
      <c r="F445" s="5"/>
      <c r="G445" s="6"/>
      <c r="H445" s="5"/>
      <c r="I445" s="6"/>
      <c r="K445" s="6"/>
    </row>
    <row r="446" spans="1:11" ht="11.25">
      <c r="A446" s="31"/>
      <c r="B446" s="31"/>
      <c r="C446" s="6"/>
      <c r="D446" s="6"/>
      <c r="E446" s="6"/>
      <c r="F446" s="5"/>
      <c r="G446" s="6"/>
      <c r="H446" s="5"/>
      <c r="I446" s="6"/>
      <c r="K446" s="6"/>
    </row>
    <row r="447" spans="1:11" ht="11.25">
      <c r="A447" s="31"/>
      <c r="B447" s="31"/>
      <c r="C447" s="6"/>
      <c r="D447" s="6"/>
      <c r="E447" s="6"/>
      <c r="F447" s="5"/>
      <c r="G447" s="6"/>
      <c r="H447" s="5"/>
      <c r="I447" s="6"/>
      <c r="K447" s="6"/>
    </row>
    <row r="448" spans="1:11" ht="11.25">
      <c r="A448" s="31"/>
      <c r="B448" s="31"/>
      <c r="C448" s="6"/>
      <c r="D448" s="6"/>
      <c r="E448" s="6"/>
      <c r="F448" s="5"/>
      <c r="G448" s="6"/>
      <c r="H448" s="5"/>
      <c r="I448" s="6"/>
      <c r="K448" s="6"/>
    </row>
    <row r="449" spans="1:11" ht="11.25">
      <c r="A449" s="31"/>
      <c r="B449" s="31"/>
      <c r="C449" s="6"/>
      <c r="D449" s="6"/>
      <c r="E449" s="6"/>
      <c r="F449" s="5"/>
      <c r="G449" s="6"/>
      <c r="H449" s="5"/>
      <c r="I449" s="6"/>
      <c r="K449" s="6"/>
    </row>
    <row r="450" spans="1:11" ht="11.25">
      <c r="A450" s="31"/>
      <c r="B450" s="31"/>
      <c r="C450" s="6"/>
      <c r="D450" s="6"/>
      <c r="E450" s="6"/>
      <c r="F450" s="5"/>
      <c r="G450" s="6"/>
      <c r="H450" s="5"/>
      <c r="I450" s="6"/>
      <c r="K450" s="6"/>
    </row>
    <row r="451" spans="1:11" ht="11.25">
      <c r="A451" s="31"/>
      <c r="B451" s="31"/>
      <c r="C451" s="6"/>
      <c r="D451" s="6"/>
      <c r="E451" s="6"/>
      <c r="F451" s="5"/>
      <c r="G451" s="6"/>
      <c r="H451" s="5"/>
      <c r="I451" s="6"/>
      <c r="K451" s="6"/>
    </row>
    <row r="452" spans="1:11" ht="11.25">
      <c r="A452" s="31"/>
      <c r="B452" s="31"/>
      <c r="C452" s="6"/>
      <c r="D452" s="6"/>
      <c r="E452" s="6"/>
      <c r="F452" s="5"/>
      <c r="G452" s="6"/>
      <c r="H452" s="5"/>
      <c r="I452" s="6"/>
      <c r="K452" s="6"/>
    </row>
    <row r="453" spans="1:11" ht="11.25">
      <c r="A453" s="31"/>
      <c r="B453" s="31"/>
      <c r="C453" s="6"/>
      <c r="D453" s="6"/>
      <c r="E453" s="6"/>
      <c r="F453" s="5"/>
      <c r="G453" s="6"/>
      <c r="H453" s="5"/>
      <c r="I453" s="6"/>
      <c r="K453" s="6"/>
    </row>
    <row r="454" spans="1:13" s="6" customFormat="1" ht="11.25">
      <c r="A454" s="31"/>
      <c r="B454" s="31"/>
      <c r="F454" s="5"/>
      <c r="H454" s="5"/>
      <c r="L454" s="3"/>
      <c r="M454" s="3"/>
    </row>
    <row r="455" spans="1:13" s="6" customFormat="1" ht="11.25">
      <c r="A455" s="31"/>
      <c r="B455" s="31"/>
      <c r="F455" s="5"/>
      <c r="H455" s="5"/>
      <c r="L455" s="3"/>
      <c r="M455" s="3"/>
    </row>
    <row r="456" spans="1:13" s="6" customFormat="1" ht="11.25">
      <c r="A456" s="31"/>
      <c r="B456" s="31"/>
      <c r="F456" s="5"/>
      <c r="H456" s="5"/>
      <c r="L456" s="3"/>
      <c r="M456" s="3"/>
    </row>
    <row r="457" spans="1:13" s="6" customFormat="1" ht="11.25">
      <c r="A457" s="31"/>
      <c r="B457" s="31"/>
      <c r="F457" s="5"/>
      <c r="H457" s="5"/>
      <c r="L457" s="3"/>
      <c r="M457" s="3"/>
    </row>
    <row r="458" spans="1:13" s="6" customFormat="1" ht="11.25">
      <c r="A458" s="31"/>
      <c r="B458" s="31"/>
      <c r="F458" s="5"/>
      <c r="H458" s="5"/>
      <c r="L458" s="3"/>
      <c r="M458" s="3"/>
    </row>
    <row r="459" spans="1:13" s="6" customFormat="1" ht="11.25">
      <c r="A459" s="31"/>
      <c r="B459" s="31"/>
      <c r="F459" s="5"/>
      <c r="H459" s="5"/>
      <c r="L459" s="3"/>
      <c r="M459" s="3"/>
    </row>
    <row r="460" spans="1:13" s="6" customFormat="1" ht="11.25">
      <c r="A460" s="45"/>
      <c r="F460" s="5"/>
      <c r="H460" s="5"/>
      <c r="L460" s="3"/>
      <c r="M460" s="3"/>
    </row>
    <row r="461" spans="1:13" s="6" customFormat="1" ht="11.25">
      <c r="A461" s="45"/>
      <c r="F461" s="5"/>
      <c r="H461" s="5"/>
      <c r="L461" s="3"/>
      <c r="M461" s="3"/>
    </row>
    <row r="462" spans="1:13" s="6" customFormat="1" ht="11.25">
      <c r="A462" s="45"/>
      <c r="F462" s="5"/>
      <c r="H462" s="5"/>
      <c r="L462" s="3"/>
      <c r="M462" s="3"/>
    </row>
    <row r="463" spans="1:13" s="6" customFormat="1" ht="11.25">
      <c r="A463" s="45"/>
      <c r="F463" s="5"/>
      <c r="H463" s="5"/>
      <c r="L463" s="3"/>
      <c r="M463" s="3"/>
    </row>
    <row r="464" spans="1:13" s="6" customFormat="1" ht="11.25">
      <c r="A464" s="45"/>
      <c r="F464" s="5"/>
      <c r="H464" s="5"/>
      <c r="L464" s="3"/>
      <c r="M464" s="3"/>
    </row>
    <row r="465" spans="1:13" s="6" customFormat="1" ht="11.25">
      <c r="A465" s="45"/>
      <c r="F465" s="5"/>
      <c r="H465" s="5"/>
      <c r="L465" s="3"/>
      <c r="M465" s="3"/>
    </row>
    <row r="466" spans="1:13" s="6" customFormat="1" ht="11.25">
      <c r="A466" s="45"/>
      <c r="F466" s="5"/>
      <c r="H466" s="5"/>
      <c r="L466" s="3"/>
      <c r="M466" s="3"/>
    </row>
    <row r="467" spans="1:13" s="6" customFormat="1" ht="11.25">
      <c r="A467" s="45"/>
      <c r="F467" s="113"/>
      <c r="G467" s="103"/>
      <c r="H467" s="113"/>
      <c r="L467" s="3"/>
      <c r="M467" s="3"/>
    </row>
    <row r="468" spans="1:8" s="6" customFormat="1" ht="11.25">
      <c r="A468" s="45"/>
      <c r="F468" s="113"/>
      <c r="G468" s="103"/>
      <c r="H468" s="113"/>
    </row>
    <row r="469" spans="1:8" s="6" customFormat="1" ht="11.25">
      <c r="A469" s="45"/>
      <c r="F469" s="113"/>
      <c r="G469" s="103"/>
      <c r="H469" s="113"/>
    </row>
    <row r="470" spans="1:8" s="6" customFormat="1" ht="11.25">
      <c r="A470" s="45"/>
      <c r="F470" s="113"/>
      <c r="G470" s="103"/>
      <c r="H470" s="113"/>
    </row>
    <row r="471" spans="1:8" s="6" customFormat="1" ht="11.25">
      <c r="A471" s="45"/>
      <c r="F471" s="113"/>
      <c r="G471" s="103"/>
      <c r="H471" s="113"/>
    </row>
    <row r="472" spans="1:8" s="6" customFormat="1" ht="11.25">
      <c r="A472" s="45"/>
      <c r="F472" s="113"/>
      <c r="G472" s="103"/>
      <c r="H472" s="113"/>
    </row>
    <row r="473" spans="1:8" s="6" customFormat="1" ht="11.25">
      <c r="A473" s="45"/>
      <c r="F473" s="113"/>
      <c r="G473" s="103"/>
      <c r="H473" s="113"/>
    </row>
    <row r="474" spans="1:8" s="6" customFormat="1" ht="11.25">
      <c r="A474" s="45"/>
      <c r="F474" s="113"/>
      <c r="G474" s="103"/>
      <c r="H474" s="113"/>
    </row>
    <row r="475" spans="1:8" s="6" customFormat="1" ht="11.25">
      <c r="A475" s="45"/>
      <c r="F475" s="113"/>
      <c r="G475" s="103"/>
      <c r="H475" s="113"/>
    </row>
    <row r="476" spans="1:8" s="6" customFormat="1" ht="11.25">
      <c r="A476" s="45"/>
      <c r="F476" s="113"/>
      <c r="G476" s="103"/>
      <c r="H476" s="113"/>
    </row>
    <row r="477" spans="1:8" s="6" customFormat="1" ht="11.25">
      <c r="A477" s="45"/>
      <c r="F477" s="113"/>
      <c r="G477" s="103"/>
      <c r="H477" s="113"/>
    </row>
    <row r="478" spans="1:8" s="6" customFormat="1" ht="11.25">
      <c r="A478" s="45"/>
      <c r="F478" s="113"/>
      <c r="G478" s="103"/>
      <c r="H478" s="113"/>
    </row>
    <row r="479" spans="1:8" s="6" customFormat="1" ht="11.25">
      <c r="A479" s="45"/>
      <c r="F479" s="113"/>
      <c r="G479" s="103"/>
      <c r="H479" s="113"/>
    </row>
    <row r="480" spans="1:8" s="6" customFormat="1" ht="11.25">
      <c r="A480" s="45"/>
      <c r="F480" s="113"/>
      <c r="G480" s="103"/>
      <c r="H480" s="113"/>
    </row>
    <row r="481" spans="1:8" s="6" customFormat="1" ht="11.25">
      <c r="A481" s="45"/>
      <c r="F481" s="113"/>
      <c r="G481" s="103"/>
      <c r="H481" s="113"/>
    </row>
    <row r="482" spans="1:8" s="6" customFormat="1" ht="11.25">
      <c r="A482" s="45"/>
      <c r="F482" s="113"/>
      <c r="G482" s="103"/>
      <c r="H482" s="113"/>
    </row>
    <row r="483" spans="1:8" s="6" customFormat="1" ht="11.25">
      <c r="A483" s="45"/>
      <c r="F483" s="113"/>
      <c r="G483" s="103"/>
      <c r="H483" s="113"/>
    </row>
    <row r="484" spans="1:8" s="6" customFormat="1" ht="11.25">
      <c r="A484" s="45"/>
      <c r="F484" s="113"/>
      <c r="G484" s="103"/>
      <c r="H484" s="113"/>
    </row>
    <row r="485" spans="1:8" s="6" customFormat="1" ht="11.25">
      <c r="A485" s="45"/>
      <c r="F485" s="113"/>
      <c r="G485" s="103"/>
      <c r="H485" s="113"/>
    </row>
    <row r="486" spans="1:8" s="6" customFormat="1" ht="11.25">
      <c r="A486" s="45"/>
      <c r="F486" s="113"/>
      <c r="G486" s="103"/>
      <c r="H486" s="113"/>
    </row>
    <row r="487" spans="1:8" s="6" customFormat="1" ht="11.25">
      <c r="A487" s="45"/>
      <c r="F487" s="113"/>
      <c r="G487" s="103"/>
      <c r="H487" s="113"/>
    </row>
    <row r="488" spans="1:8" s="6" customFormat="1" ht="11.25">
      <c r="A488" s="45"/>
      <c r="F488" s="113"/>
      <c r="G488" s="103"/>
      <c r="H488" s="113"/>
    </row>
    <row r="489" spans="1:8" s="6" customFormat="1" ht="11.25">
      <c r="A489" s="45"/>
      <c r="F489" s="113"/>
      <c r="G489" s="103"/>
      <c r="H489" s="113"/>
    </row>
    <row r="490" spans="1:8" s="6" customFormat="1" ht="11.25">
      <c r="A490" s="45"/>
      <c r="B490" s="6" t="s">
        <v>205</v>
      </c>
      <c r="F490" s="113"/>
      <c r="G490" s="103"/>
      <c r="H490" s="113"/>
    </row>
    <row r="491" spans="1:8" s="6" customFormat="1" ht="11.25">
      <c r="A491" s="45"/>
      <c r="B491" s="31" t="s">
        <v>206</v>
      </c>
      <c r="F491" s="113"/>
      <c r="G491" s="103"/>
      <c r="H491" s="113"/>
    </row>
    <row r="492" spans="1:11" ht="11.25">
      <c r="A492" s="45"/>
      <c r="B492" s="6"/>
      <c r="C492" s="6"/>
      <c r="D492" s="6"/>
      <c r="E492" s="6"/>
      <c r="F492" s="113"/>
      <c r="G492" s="103"/>
      <c r="H492" s="113"/>
      <c r="I492" s="6"/>
      <c r="K492" s="6"/>
    </row>
    <row r="493" spans="1:11" ht="11.25">
      <c r="A493" s="45"/>
      <c r="C493" s="6"/>
      <c r="D493" s="6"/>
      <c r="E493" s="6"/>
      <c r="F493" s="5"/>
      <c r="G493" s="6"/>
      <c r="H493" s="5"/>
      <c r="I493" s="6"/>
      <c r="K493" s="6"/>
    </row>
    <row r="494" spans="1:11" ht="11.25">
      <c r="A494" s="45"/>
      <c r="B494" s="3" t="s">
        <v>207</v>
      </c>
      <c r="C494" s="6"/>
      <c r="D494" s="6"/>
      <c r="E494" s="6"/>
      <c r="F494" s="5"/>
      <c r="G494" s="6"/>
      <c r="H494" s="5"/>
      <c r="I494" s="6"/>
      <c r="K494" s="6"/>
    </row>
    <row r="495" spans="2:8" ht="11.25">
      <c r="B495" s="3" t="s">
        <v>208</v>
      </c>
      <c r="F495" s="8"/>
      <c r="H495" s="8"/>
    </row>
    <row r="496" spans="2:8" ht="11.25">
      <c r="B496" s="3" t="s">
        <v>209</v>
      </c>
      <c r="F496" s="8"/>
      <c r="H496" s="8"/>
    </row>
    <row r="497" spans="2:8" ht="11.25">
      <c r="B497" s="131" t="s">
        <v>210</v>
      </c>
      <c r="F497" s="8"/>
      <c r="H497" s="8"/>
    </row>
    <row r="498" spans="6:8" ht="11.25">
      <c r="F498" s="8"/>
      <c r="H498" s="8"/>
    </row>
    <row r="499" spans="6:8" ht="11.25">
      <c r="F499" s="8"/>
      <c r="H499" s="8"/>
    </row>
  </sheetData>
  <mergeCells count="9">
    <mergeCell ref="B90:D90"/>
    <mergeCell ref="H102:I102"/>
    <mergeCell ref="F103:G103"/>
    <mergeCell ref="H103:I103"/>
    <mergeCell ref="H84:I84"/>
    <mergeCell ref="F85:G85"/>
    <mergeCell ref="H85:I85"/>
    <mergeCell ref="E89:F89"/>
    <mergeCell ref="G89:H89"/>
  </mergeCells>
  <printOptions/>
  <pageMargins left="0.6" right="0.6" top="0.4" bottom="0.44" header="0.39"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shantawood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2006-08-24T09:08:53Z</cp:lastPrinted>
  <dcterms:created xsi:type="dcterms:W3CDTF">2006-08-24T08:19:16Z</dcterms:created>
  <dcterms:modified xsi:type="dcterms:W3CDTF">2006-08-25T03:19:06Z</dcterms:modified>
  <cp:category/>
  <cp:version/>
  <cp:contentType/>
  <cp:contentStatus/>
</cp:coreProperties>
</file>